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180" windowWidth="13992" windowHeight="13176"/>
  </bookViews>
  <sheets>
    <sheet name="Gosford – Wyong TT " sheetId="3" r:id="rId1"/>
  </sheets>
  <definedNames>
    <definedName name="_xlnm.Print_Area" localSheetId="0">'Gosford – Wyong TT '!$A$1:$Q$31</definedName>
    <definedName name="_xlnm.Print_Titles" localSheetId="0">'Gosford – Wyong TT '!$1:$2</definedName>
  </definedNames>
  <calcPr calcId="145621"/>
</workbook>
</file>

<file path=xl/calcChain.xml><?xml version="1.0" encoding="utf-8"?>
<calcChain xmlns="http://schemas.openxmlformats.org/spreadsheetml/2006/main">
  <c r="M16" i="3" l="1"/>
  <c r="M15" i="3"/>
  <c r="L16" i="3"/>
  <c r="L15" i="3"/>
  <c r="K16" i="3"/>
  <c r="K15" i="3"/>
  <c r="L20" i="3"/>
  <c r="M20" i="3"/>
  <c r="N20" i="3"/>
  <c r="O20" i="3"/>
  <c r="L21" i="3"/>
  <c r="M21" i="3"/>
  <c r="N21" i="3"/>
  <c r="O21" i="3"/>
  <c r="K21" i="3"/>
  <c r="K20" i="3"/>
  <c r="O6" i="3"/>
  <c r="P6" i="3"/>
  <c r="Q6" i="3"/>
  <c r="O7" i="3"/>
  <c r="P7" i="3"/>
  <c r="Q7" i="3"/>
  <c r="N6" i="3"/>
  <c r="N7" i="3"/>
  <c r="M6" i="3"/>
  <c r="M7" i="3"/>
  <c r="L7" i="3"/>
  <c r="L6" i="3"/>
  <c r="K7" i="3"/>
  <c r="K6" i="3"/>
  <c r="O22" i="3" l="1"/>
  <c r="O23" i="3" s="1"/>
  <c r="O24" i="3" s="1"/>
  <c r="O25" i="3" s="1"/>
  <c r="O26" i="3" s="1"/>
  <c r="O27" i="3" s="1"/>
  <c r="O28" i="3" s="1"/>
  <c r="F22" i="3"/>
  <c r="F23" i="3" s="1"/>
  <c r="F28" i="3" s="1"/>
  <c r="K22" i="3"/>
  <c r="K23" i="3" s="1"/>
  <c r="K24" i="3" s="1"/>
  <c r="K25" i="3" s="1"/>
  <c r="K26" i="3" s="1"/>
  <c r="K27" i="3" s="1"/>
  <c r="K28" i="3" s="1"/>
  <c r="B22" i="3"/>
  <c r="B23" i="3" s="1"/>
  <c r="B28" i="3" s="1"/>
  <c r="K8" i="3" l="1"/>
  <c r="K9" i="3" s="1"/>
  <c r="K10" i="3" s="1"/>
  <c r="K11" i="3" s="1"/>
  <c r="K12" i="3" s="1"/>
  <c r="K13" i="3" s="1"/>
  <c r="K14" i="3" s="1"/>
  <c r="P8" i="3"/>
  <c r="P9" i="3" s="1"/>
  <c r="P10" i="3" s="1"/>
  <c r="P11" i="3" s="1"/>
  <c r="P12" i="3" s="1"/>
  <c r="P13" i="3" s="1"/>
  <c r="P14" i="3" s="1"/>
  <c r="G8" i="3"/>
  <c r="G13" i="3" s="1"/>
  <c r="G14" i="3" s="1"/>
  <c r="F8" i="3"/>
  <c r="F13" i="3" s="1"/>
  <c r="F14" i="3" s="1"/>
  <c r="B8" i="3"/>
  <c r="B13" i="3" s="1"/>
  <c r="B14" i="3" s="1"/>
  <c r="Q8" i="3" l="1"/>
  <c r="Q9" i="3" s="1"/>
  <c r="Q10" i="3" s="1"/>
  <c r="Q11" i="3" s="1"/>
  <c r="Q12" i="3" s="1"/>
  <c r="Q13" i="3" l="1"/>
  <c r="Q14" i="3" s="1"/>
  <c r="D22" i="3"/>
  <c r="D23" i="3" s="1"/>
  <c r="D28" i="3" s="1"/>
  <c r="E22" i="3"/>
  <c r="E23" i="3" s="1"/>
  <c r="E28" i="3" s="1"/>
  <c r="E8" i="3"/>
  <c r="E13" i="3" s="1"/>
  <c r="E14" i="3" s="1"/>
  <c r="H8" i="3"/>
  <c r="H13" i="3" s="1"/>
  <c r="H14" i="3" s="1"/>
  <c r="O8" i="3" l="1"/>
  <c r="O9" i="3" s="1"/>
  <c r="O10" i="3" s="1"/>
  <c r="O11" i="3" s="1"/>
  <c r="O12" i="3" s="1"/>
  <c r="N8" i="3"/>
  <c r="N9" i="3" s="1"/>
  <c r="N10" i="3" s="1"/>
  <c r="N11" i="3" s="1"/>
  <c r="N12" i="3" s="1"/>
  <c r="N22" i="3"/>
  <c r="N23" i="3" s="1"/>
  <c r="M22" i="3"/>
  <c r="M23" i="3" s="1"/>
  <c r="M24" i="3" l="1"/>
  <c r="M25" i="3" s="1"/>
  <c r="M26" i="3" s="1"/>
  <c r="M27" i="3" s="1"/>
  <c r="M28" i="3" s="1"/>
  <c r="N24" i="3"/>
  <c r="N25" i="3" s="1"/>
  <c r="N26" i="3" s="1"/>
  <c r="N27" i="3" s="1"/>
  <c r="N28" i="3" s="1"/>
  <c r="N13" i="3"/>
  <c r="N14" i="3" s="1"/>
  <c r="O13" i="3"/>
  <c r="O14" i="3" s="1"/>
  <c r="M8" i="3"/>
  <c r="M9" i="3" s="1"/>
  <c r="M10" i="3" s="1"/>
  <c r="M11" i="3" s="1"/>
  <c r="M12" i="3" s="1"/>
  <c r="M13" i="3" l="1"/>
  <c r="M14" i="3" s="1"/>
  <c r="L22" i="3"/>
  <c r="L23" i="3" s="1"/>
  <c r="L8" i="3"/>
  <c r="L9" i="3" s="1"/>
  <c r="L10" i="3" s="1"/>
  <c r="L11" i="3" s="1"/>
  <c r="L12" i="3" s="1"/>
  <c r="C22" i="3"/>
  <c r="C23" i="3" s="1"/>
  <c r="C28" i="3" s="1"/>
  <c r="D8" i="3"/>
  <c r="D13" i="3" s="1"/>
  <c r="D14" i="3" s="1"/>
  <c r="C8" i="3"/>
  <c r="C13" i="3" s="1"/>
  <c r="C14" i="3" s="1"/>
  <c r="L24" i="3" l="1"/>
  <c r="L25" i="3" s="1"/>
  <c r="L26" i="3" s="1"/>
  <c r="L27" i="3" s="1"/>
  <c r="L28" i="3" s="1"/>
  <c r="L13" i="3"/>
  <c r="L14" i="3" s="1"/>
</calcChain>
</file>

<file path=xl/comments1.xml><?xml version="1.0" encoding="utf-8"?>
<comments xmlns="http://schemas.openxmlformats.org/spreadsheetml/2006/main">
  <authors>
    <author>pserukeibau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Check number of days below to correspond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Days to correspond with number of days above</t>
        </r>
      </text>
    </comment>
  </commentList>
</comments>
</file>

<file path=xl/sharedStrings.xml><?xml version="1.0" encoding="utf-8"?>
<sst xmlns="http://schemas.openxmlformats.org/spreadsheetml/2006/main" count="116" uniqueCount="43">
  <si>
    <t>Days</t>
  </si>
  <si>
    <t>Run No</t>
  </si>
  <si>
    <t>Train departs</t>
  </si>
  <si>
    <t>Train arrives</t>
  </si>
  <si>
    <t>Gosford</t>
  </si>
  <si>
    <t>Wyong</t>
  </si>
  <si>
    <t>Towards Wyong – Express</t>
  </si>
  <si>
    <t>Towards Wyong – All Stations</t>
  </si>
  <si>
    <t>Towards Gosford –  Express</t>
  </si>
  <si>
    <t>Narara</t>
  </si>
  <si>
    <t>Niagara Park</t>
  </si>
  <si>
    <t>Lisarow</t>
  </si>
  <si>
    <t>Ourimbah</t>
  </si>
  <si>
    <t>Tuggerah</t>
  </si>
  <si>
    <t>N191</t>
  </si>
  <si>
    <t>N195</t>
  </si>
  <si>
    <t>Niagra Park</t>
  </si>
  <si>
    <t>N190</t>
  </si>
  <si>
    <t>Central Coast &amp; Newcastle Line
Gosford – Wyong</t>
  </si>
  <si>
    <t>Route 12CN : Gosford all stations to Wyong and return</t>
  </si>
  <si>
    <t>Route 11CN : Gosford, Tuggerah then Wyong and return</t>
  </si>
  <si>
    <t>Towards Gosford – All Stations</t>
  </si>
  <si>
    <t>213L</t>
  </si>
  <si>
    <t>282P</t>
  </si>
  <si>
    <t>282S</t>
  </si>
  <si>
    <t>4 Weeknights - Monday 03, Tuesday 04, Wednesday 05 &amp; Thursday 06 December 2018</t>
  </si>
  <si>
    <t>N187</t>
  </si>
  <si>
    <t>259F</t>
  </si>
  <si>
    <t>N089</t>
  </si>
  <si>
    <t>282R</t>
  </si>
  <si>
    <t>N071</t>
  </si>
  <si>
    <t>248G</t>
  </si>
  <si>
    <t>208J</t>
  </si>
  <si>
    <t>N091</t>
  </si>
  <si>
    <t>N070</t>
  </si>
  <si>
    <t>N088</t>
  </si>
  <si>
    <t>290F</t>
  </si>
  <si>
    <t>N090</t>
  </si>
  <si>
    <t>282L</t>
  </si>
  <si>
    <t>DNC*</t>
  </si>
  <si>
    <t>* Does Not Connect</t>
  </si>
  <si>
    <t xml:space="preserve">Mon/Tue / Wed / Thu </t>
  </si>
  <si>
    <t xml:space="preserve">Tue/ Wed / Thu / Fri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</si>
</sst>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7"/>
      <name val="Small Fonts"/>
      <family val="2"/>
    </font>
    <font>
      <sz val="9"/>
      <name val="Arial"/>
      <family val="2"/>
    </font>
    <font>
      <b/>
      <sz val="7"/>
      <name val="Small Fonts"/>
      <family val="2"/>
    </font>
    <font>
      <sz val="9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3" fillId="0" borderId="0" xfId="0" applyFont="1" applyFill="1"/>
    <xf numFmtId="18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10" fillId="0" borderId="0" xfId="0" applyFont="1" applyFill="1" applyAlignment="1"/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18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0" borderId="3" xfId="0" applyFont="1" applyFill="1" applyBorder="1" applyAlignment="1">
      <alignment vertical="center"/>
    </xf>
    <xf numFmtId="18" fontId="11" fillId="0" borderId="3" xfId="0" applyNumberFormat="1" applyFont="1" applyFill="1" applyBorder="1" applyAlignment="1">
      <alignment horizontal="center" vertical="center"/>
    </xf>
    <xf numFmtId="18" fontId="11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18" fontId="9" fillId="2" borderId="2" xfId="0" applyNumberFormat="1" applyFont="1" applyFill="1" applyBorder="1" applyAlignment="1">
      <alignment horizontal="center" vertical="center"/>
    </xf>
    <xf numFmtId="18" fontId="11" fillId="2" borderId="2" xfId="0" applyNumberFormat="1" applyFont="1" applyFill="1" applyBorder="1" applyAlignment="1">
      <alignment horizontal="center" vertical="center"/>
    </xf>
    <xf numFmtId="18" fontId="11" fillId="2" borderId="4" xfId="0" applyNumberFormat="1" applyFont="1" applyFill="1" applyBorder="1" applyAlignment="1">
      <alignment horizontal="center" vertical="center"/>
    </xf>
    <xf numFmtId="18" fontId="11" fillId="2" borderId="3" xfId="0" applyNumberFormat="1" applyFont="1" applyFill="1" applyBorder="1" applyAlignment="1">
      <alignment horizontal="center" vertical="center"/>
    </xf>
    <xf numFmtId="18" fontId="11" fillId="4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8" fontId="9" fillId="2" borderId="0" xfId="0" applyNumberFormat="1" applyFont="1" applyFill="1" applyBorder="1" applyAlignment="1">
      <alignment horizontal="center" vertical="center"/>
    </xf>
    <xf numFmtId="18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" fontId="9" fillId="0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8" fontId="9" fillId="2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8" fontId="9" fillId="5" borderId="2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U44"/>
  <sheetViews>
    <sheetView showGridLines="0" tabSelected="1" view="pageBreakPreview" zoomScale="85" zoomScaleNormal="100" zoomScaleSheetLayoutView="85" workbookViewId="0">
      <selection sqref="A1:Q1"/>
    </sheetView>
  </sheetViews>
  <sheetFormatPr defaultColWidth="9.109375" defaultRowHeight="8.4" x14ac:dyDescent="0.15"/>
  <cols>
    <col min="1" max="1" width="20.6640625" style="1" customWidth="1"/>
    <col min="2" max="9" width="12.6640625" style="1" customWidth="1"/>
    <col min="10" max="10" width="20.6640625" style="1" customWidth="1"/>
    <col min="11" max="16" width="12.6640625" style="1" customWidth="1"/>
    <col min="17" max="17" width="11.109375" style="1" customWidth="1"/>
    <col min="18" max="16384" width="9.109375" style="1"/>
  </cols>
  <sheetData>
    <row r="1" spans="1:18" ht="47.25" customHeight="1" x14ac:dyDescent="0.15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s="6" customFormat="1" ht="24.75" customHeigh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s="26" customFormat="1" ht="16.5" customHeight="1" x14ac:dyDescent="0.25">
      <c r="A3" s="25" t="s">
        <v>20</v>
      </c>
      <c r="B3" s="25"/>
      <c r="C3" s="25"/>
      <c r="D3" s="25"/>
      <c r="E3" s="25"/>
      <c r="F3" s="25"/>
      <c r="G3" s="25"/>
      <c r="H3" s="25"/>
      <c r="J3" s="25" t="s">
        <v>19</v>
      </c>
      <c r="K3" s="25"/>
      <c r="L3" s="25"/>
      <c r="M3" s="25"/>
      <c r="O3" s="25"/>
      <c r="P3" s="25"/>
    </row>
    <row r="4" spans="1:18" s="26" customFormat="1" ht="16.5" customHeight="1" x14ac:dyDescent="0.25">
      <c r="A4" s="25" t="s">
        <v>6</v>
      </c>
      <c r="B4" s="25"/>
      <c r="C4" s="25"/>
      <c r="D4" s="25"/>
      <c r="E4" s="25"/>
      <c r="F4" s="25"/>
      <c r="G4" s="25"/>
      <c r="H4" s="25"/>
      <c r="J4" s="8" t="s">
        <v>7</v>
      </c>
      <c r="K4" s="8"/>
      <c r="L4" s="8"/>
      <c r="M4" s="8"/>
      <c r="N4" s="8"/>
      <c r="O4" s="8"/>
      <c r="P4" s="8"/>
    </row>
    <row r="5" spans="1:18" s="7" customFormat="1" ht="30" customHeight="1" x14ac:dyDescent="0.25">
      <c r="A5" s="46" t="s">
        <v>0</v>
      </c>
      <c r="B5" s="28" t="s">
        <v>41</v>
      </c>
      <c r="C5" s="28" t="s">
        <v>41</v>
      </c>
      <c r="D5" s="28" t="s">
        <v>41</v>
      </c>
      <c r="E5" s="28" t="s">
        <v>41</v>
      </c>
      <c r="F5" s="27" t="s">
        <v>42</v>
      </c>
      <c r="G5" s="27" t="s">
        <v>42</v>
      </c>
      <c r="H5" s="27" t="s">
        <v>42</v>
      </c>
      <c r="I5" s="29"/>
      <c r="J5" s="56" t="s">
        <v>0</v>
      </c>
      <c r="K5" s="28" t="s">
        <v>41</v>
      </c>
      <c r="L5" s="28" t="s">
        <v>41</v>
      </c>
      <c r="M5" s="28" t="s">
        <v>41</v>
      </c>
      <c r="N5" s="28" t="s">
        <v>41</v>
      </c>
      <c r="O5" s="27" t="s">
        <v>42</v>
      </c>
      <c r="P5" s="27" t="s">
        <v>42</v>
      </c>
      <c r="Q5" s="27" t="s">
        <v>42</v>
      </c>
      <c r="R5" s="35"/>
    </row>
    <row r="6" spans="1:18" s="7" customFormat="1" ht="16.5" customHeight="1" x14ac:dyDescent="0.25">
      <c r="A6" s="47" t="s">
        <v>1</v>
      </c>
      <c r="B6" s="43" t="s">
        <v>26</v>
      </c>
      <c r="C6" s="43" t="s">
        <v>27</v>
      </c>
      <c r="D6" s="43" t="s">
        <v>14</v>
      </c>
      <c r="E6" s="43" t="s">
        <v>22</v>
      </c>
      <c r="F6" s="43" t="s">
        <v>15</v>
      </c>
      <c r="G6" s="43" t="s">
        <v>31</v>
      </c>
      <c r="H6" s="43" t="s">
        <v>32</v>
      </c>
      <c r="I6" s="29"/>
      <c r="J6" s="52" t="s">
        <v>1</v>
      </c>
      <c r="K6" s="43" t="str">
        <f t="shared" ref="K6:Q7" si="0">B6</f>
        <v>N187</v>
      </c>
      <c r="L6" s="43" t="str">
        <f t="shared" si="0"/>
        <v>259F</v>
      </c>
      <c r="M6" s="43" t="str">
        <f t="shared" si="0"/>
        <v>N191</v>
      </c>
      <c r="N6" s="43" t="str">
        <f t="shared" si="0"/>
        <v>213L</v>
      </c>
      <c r="O6" s="43" t="str">
        <f t="shared" si="0"/>
        <v>N195</v>
      </c>
      <c r="P6" s="43" t="str">
        <f t="shared" si="0"/>
        <v>248G</v>
      </c>
      <c r="Q6" s="43" t="str">
        <f t="shared" si="0"/>
        <v>208J</v>
      </c>
      <c r="R6" s="41"/>
    </row>
    <row r="7" spans="1:18" s="7" customFormat="1" ht="16.5" customHeight="1" x14ac:dyDescent="0.25">
      <c r="A7" s="48" t="s">
        <v>3</v>
      </c>
      <c r="B7" s="44">
        <v>0.89930555555555547</v>
      </c>
      <c r="C7" s="44">
        <v>0.92569444444444438</v>
      </c>
      <c r="D7" s="44">
        <v>0.94097222222222221</v>
      </c>
      <c r="E7" s="44">
        <v>0.96875</v>
      </c>
      <c r="F7" s="44">
        <v>1.2499999999999999E-2</v>
      </c>
      <c r="G7" s="44">
        <v>5.2777777777777778E-2</v>
      </c>
      <c r="H7" s="44">
        <v>9.4444444444444442E-2</v>
      </c>
      <c r="I7" s="29"/>
      <c r="J7" s="53" t="s">
        <v>3</v>
      </c>
      <c r="K7" s="44">
        <f t="shared" si="0"/>
        <v>0.89930555555555547</v>
      </c>
      <c r="L7" s="44">
        <f t="shared" si="0"/>
        <v>0.92569444444444438</v>
      </c>
      <c r="M7" s="44">
        <f t="shared" si="0"/>
        <v>0.94097222222222221</v>
      </c>
      <c r="N7" s="44">
        <f t="shared" si="0"/>
        <v>0.96875</v>
      </c>
      <c r="O7" s="44">
        <f t="shared" si="0"/>
        <v>1.2499999999999999E-2</v>
      </c>
      <c r="P7" s="44">
        <f t="shared" si="0"/>
        <v>5.2777777777777778E-2</v>
      </c>
      <c r="Q7" s="44">
        <f t="shared" si="0"/>
        <v>9.4444444444444442E-2</v>
      </c>
      <c r="R7" s="42"/>
    </row>
    <row r="8" spans="1:18" s="7" customFormat="1" ht="16.5" customHeight="1" x14ac:dyDescent="0.25">
      <c r="A8" s="49" t="s">
        <v>4</v>
      </c>
      <c r="B8" s="31">
        <f>MOD(B7+TIME(0,5,0),1)</f>
        <v>0.90277777777777768</v>
      </c>
      <c r="C8" s="31">
        <f>MOD(C7+TIME(0,5,0),1)</f>
        <v>0.92916666666666659</v>
      </c>
      <c r="D8" s="31">
        <f>MOD(D7+TIME(0,5,0),1)</f>
        <v>0.94444444444444442</v>
      </c>
      <c r="E8" s="31">
        <f t="shared" ref="E8" si="1">MOD(E7+TIME(0,5,0),1)</f>
        <v>0.97222222222222221</v>
      </c>
      <c r="F8" s="31">
        <f>MOD(F7+TIME(0,5,0),1)</f>
        <v>1.5972222222222221E-2</v>
      </c>
      <c r="G8" s="40">
        <f>MOD(G7+TIME(0,5,0),1)</f>
        <v>5.6250000000000001E-2</v>
      </c>
      <c r="H8" s="40">
        <f>MOD(H7+TIME(0,5,0),1)</f>
        <v>9.7916666666666666E-2</v>
      </c>
      <c r="I8" s="29"/>
      <c r="J8" s="57" t="s">
        <v>4</v>
      </c>
      <c r="K8" s="31">
        <f t="shared" ref="K8" si="2">MOD(K7+TIME(0,5,0),1)</f>
        <v>0.90277777777777768</v>
      </c>
      <c r="L8" s="31">
        <f t="shared" ref="L8:O8" si="3">MOD(L7+TIME(0,5,0),1)</f>
        <v>0.92916666666666659</v>
      </c>
      <c r="M8" s="31">
        <f t="shared" si="3"/>
        <v>0.94444444444444442</v>
      </c>
      <c r="N8" s="31">
        <f t="shared" si="3"/>
        <v>0.97222222222222221</v>
      </c>
      <c r="O8" s="31">
        <f t="shared" si="3"/>
        <v>1.5972222222222221E-2</v>
      </c>
      <c r="P8" s="40">
        <f>MOD(P7+TIME(0,5,0),1)</f>
        <v>5.6250000000000001E-2</v>
      </c>
      <c r="Q8" s="40">
        <f>MOD(Q7+TIME(0,5,0),1)</f>
        <v>9.7916666666666666E-2</v>
      </c>
      <c r="R8" s="38"/>
    </row>
    <row r="9" spans="1:18" s="7" customFormat="1" ht="16.5" customHeight="1" x14ac:dyDescent="0.25">
      <c r="A9" s="50" t="s">
        <v>9</v>
      </c>
      <c r="B9" s="22"/>
      <c r="C9" s="23"/>
      <c r="D9" s="23"/>
      <c r="E9" s="23"/>
      <c r="F9" s="23"/>
      <c r="G9" s="23"/>
      <c r="H9" s="23"/>
      <c r="J9" s="50" t="s">
        <v>9</v>
      </c>
      <c r="K9" s="23">
        <f t="shared" ref="K9" si="4">MOD(K8+TIME(0,4,0),1)</f>
        <v>0.90555555555555545</v>
      </c>
      <c r="L9" s="23">
        <f t="shared" ref="L9:O9" si="5">MOD(L8+TIME(0,4,0),1)</f>
        <v>0.93194444444444435</v>
      </c>
      <c r="M9" s="23">
        <f t="shared" si="5"/>
        <v>0.94722222222222219</v>
      </c>
      <c r="N9" s="23">
        <f t="shared" si="5"/>
        <v>0.97499999999999998</v>
      </c>
      <c r="O9" s="23">
        <f t="shared" si="5"/>
        <v>1.8749999999999999E-2</v>
      </c>
      <c r="P9" s="23">
        <f>MOD(P8+TIME(0,4,0),1)</f>
        <v>5.9027777777777776E-2</v>
      </c>
      <c r="Q9" s="23">
        <f>MOD(Q8+TIME(0,4,0),1)</f>
        <v>0.10069444444444445</v>
      </c>
      <c r="R9" s="38"/>
    </row>
    <row r="10" spans="1:18" s="7" customFormat="1" ht="16.5" customHeight="1" x14ac:dyDescent="0.25">
      <c r="A10" s="50" t="s">
        <v>10</v>
      </c>
      <c r="B10" s="22"/>
      <c r="C10" s="23"/>
      <c r="D10" s="23"/>
      <c r="E10" s="23"/>
      <c r="F10" s="23"/>
      <c r="G10" s="23"/>
      <c r="H10" s="23"/>
      <c r="J10" s="50" t="s">
        <v>10</v>
      </c>
      <c r="K10" s="23">
        <f t="shared" ref="K10:L10" si="6">MOD(K9+TIME(0,3,0),1)</f>
        <v>0.90763888888888877</v>
      </c>
      <c r="L10" s="23">
        <f t="shared" si="6"/>
        <v>0.93402777777777768</v>
      </c>
      <c r="M10" s="23">
        <f t="shared" ref="M10:P10" si="7">MOD(M9+TIME(0,3,0),1)</f>
        <v>0.94930555555555551</v>
      </c>
      <c r="N10" s="23">
        <f t="shared" si="7"/>
        <v>0.9770833333333333</v>
      </c>
      <c r="O10" s="23">
        <f t="shared" si="7"/>
        <v>2.0833333333333332E-2</v>
      </c>
      <c r="P10" s="23">
        <f t="shared" si="7"/>
        <v>6.1111111111111109E-2</v>
      </c>
      <c r="Q10" s="23">
        <f t="shared" ref="Q10:Q12" si="8">MOD(Q9+TIME(0,3,0),1)</f>
        <v>0.10277777777777779</v>
      </c>
      <c r="R10" s="38"/>
    </row>
    <row r="11" spans="1:18" s="7" customFormat="1" ht="16.5" customHeight="1" x14ac:dyDescent="0.25">
      <c r="A11" s="50" t="s">
        <v>11</v>
      </c>
      <c r="B11" s="22"/>
      <c r="C11" s="23"/>
      <c r="D11" s="23"/>
      <c r="E11" s="23"/>
      <c r="F11" s="23"/>
      <c r="G11" s="23"/>
      <c r="H11" s="23"/>
      <c r="J11" s="50" t="s">
        <v>11</v>
      </c>
      <c r="K11" s="23">
        <f t="shared" ref="K11:L11" si="9">MOD(K10+TIME(0,3,0),1)</f>
        <v>0.9097222222222221</v>
      </c>
      <c r="L11" s="23">
        <f t="shared" si="9"/>
        <v>0.93611111111111101</v>
      </c>
      <c r="M11" s="23">
        <f t="shared" ref="M11:P11" si="10">MOD(M10+TIME(0,3,0),1)</f>
        <v>0.95138888888888884</v>
      </c>
      <c r="N11" s="23">
        <f t="shared" si="10"/>
        <v>0.97916666666666663</v>
      </c>
      <c r="O11" s="23">
        <f t="shared" si="10"/>
        <v>2.2916666666666665E-2</v>
      </c>
      <c r="P11" s="23">
        <f t="shared" si="10"/>
        <v>6.3194444444444442E-2</v>
      </c>
      <c r="Q11" s="23">
        <f t="shared" si="8"/>
        <v>0.10486111111111113</v>
      </c>
      <c r="R11" s="38"/>
    </row>
    <row r="12" spans="1:18" s="7" customFormat="1" ht="16.5" customHeight="1" x14ac:dyDescent="0.25">
      <c r="A12" s="50" t="s">
        <v>12</v>
      </c>
      <c r="B12" s="22"/>
      <c r="C12" s="23"/>
      <c r="D12" s="23"/>
      <c r="E12" s="23"/>
      <c r="F12" s="23"/>
      <c r="G12" s="23"/>
      <c r="H12" s="23"/>
      <c r="J12" s="50" t="s">
        <v>12</v>
      </c>
      <c r="K12" s="23">
        <f t="shared" ref="K12:L12" si="11">MOD(K11+TIME(0,3,0),1)</f>
        <v>0.91180555555555542</v>
      </c>
      <c r="L12" s="23">
        <f t="shared" si="11"/>
        <v>0.93819444444444433</v>
      </c>
      <c r="M12" s="23">
        <f t="shared" ref="M12:P12" si="12">MOD(M11+TIME(0,3,0),1)</f>
        <v>0.95347222222222217</v>
      </c>
      <c r="N12" s="23">
        <f t="shared" si="12"/>
        <v>0.98124999999999996</v>
      </c>
      <c r="O12" s="23">
        <f t="shared" si="12"/>
        <v>2.4999999999999998E-2</v>
      </c>
      <c r="P12" s="23">
        <f t="shared" si="12"/>
        <v>6.5277777777777782E-2</v>
      </c>
      <c r="Q12" s="23">
        <f t="shared" si="8"/>
        <v>0.10694444444444447</v>
      </c>
      <c r="R12" s="38"/>
    </row>
    <row r="13" spans="1:18" s="7" customFormat="1" ht="16.5" customHeight="1" x14ac:dyDescent="0.25">
      <c r="A13" s="50" t="s">
        <v>13</v>
      </c>
      <c r="B13" s="23">
        <f>MOD(B8+TIME(0,17,0),1)</f>
        <v>0.91458333333333319</v>
      </c>
      <c r="C13" s="23">
        <f>MOD(C8+TIME(0,17,0),1)</f>
        <v>0.9409722222222221</v>
      </c>
      <c r="D13" s="23">
        <f>MOD(D8+TIME(0,17,0),1)</f>
        <v>0.95624999999999993</v>
      </c>
      <c r="E13" s="23">
        <f t="shared" ref="E13" si="13">MOD(E8+TIME(0,17,0),1)</f>
        <v>0.98402777777777772</v>
      </c>
      <c r="F13" s="23">
        <f>MOD(F8+TIME(0,17,0),1)</f>
        <v>2.7777777777777776E-2</v>
      </c>
      <c r="G13" s="23">
        <f>MOD(G8+TIME(0,17,0),1)</f>
        <v>6.8055555555555564E-2</v>
      </c>
      <c r="H13" s="23">
        <f>MOD(H8+TIME(0,17,0),1)</f>
        <v>0.10972222222222222</v>
      </c>
      <c r="J13" s="55" t="s">
        <v>13</v>
      </c>
      <c r="K13" s="34">
        <f>MOD(K12+TIME(0,13,0),1)</f>
        <v>0.92083333333333317</v>
      </c>
      <c r="L13" s="34">
        <f>MOD(L12+TIME(0,13,0),1)</f>
        <v>0.94722222222222208</v>
      </c>
      <c r="M13" s="34">
        <f t="shared" ref="M13:Q13" si="14">MOD(M12+TIME(0,13,0),1)</f>
        <v>0.96249999999999991</v>
      </c>
      <c r="N13" s="34">
        <f t="shared" si="14"/>
        <v>0.9902777777777777</v>
      </c>
      <c r="O13" s="34">
        <f t="shared" si="14"/>
        <v>3.4027777777777775E-2</v>
      </c>
      <c r="P13" s="34">
        <f t="shared" ref="P13" si="15">MOD(P12+TIME(0,13,0),1)</f>
        <v>7.4305555555555555E-2</v>
      </c>
      <c r="Q13" s="34">
        <f t="shared" si="14"/>
        <v>0.11597222222222224</v>
      </c>
      <c r="R13" s="38"/>
    </row>
    <row r="14" spans="1:18" s="7" customFormat="1" ht="16.5" customHeight="1" x14ac:dyDescent="0.25">
      <c r="A14" s="50" t="s">
        <v>5</v>
      </c>
      <c r="B14" s="24">
        <f t="shared" ref="B14:D14" si="16">MOD(B13+TIME(0,8,0),1)</f>
        <v>0.92013888888888873</v>
      </c>
      <c r="C14" s="24">
        <f t="shared" si="16"/>
        <v>0.94652777777777763</v>
      </c>
      <c r="D14" s="24">
        <f t="shared" si="16"/>
        <v>0.96180555555555547</v>
      </c>
      <c r="E14" s="24">
        <f t="shared" ref="E14" si="17">MOD(E13+TIME(0,8,0),1)</f>
        <v>0.98958333333333326</v>
      </c>
      <c r="F14" s="24">
        <f>MOD(F13+TIME(0,8,0),1)</f>
        <v>3.3333333333333333E-2</v>
      </c>
      <c r="G14" s="24">
        <f>MOD(G13+TIME(0,8,0),1)</f>
        <v>7.3611111111111113E-2</v>
      </c>
      <c r="H14" s="24">
        <f>MOD(H13+TIME(0,8,0),1)</f>
        <v>0.11527777777777777</v>
      </c>
      <c r="J14" s="50" t="s">
        <v>5</v>
      </c>
      <c r="K14" s="24">
        <f t="shared" ref="K14:L14" si="18">MOD(K13+TIME(0,8,0),1)</f>
        <v>0.92638888888888871</v>
      </c>
      <c r="L14" s="24">
        <f t="shared" si="18"/>
        <v>0.95277777777777761</v>
      </c>
      <c r="M14" s="24">
        <f t="shared" ref="M14:O14" si="19">MOD(M13+TIME(0,8,0),1)</f>
        <v>0.96805555555555545</v>
      </c>
      <c r="N14" s="24">
        <f t="shared" si="19"/>
        <v>0.99583333333333324</v>
      </c>
      <c r="O14" s="24">
        <f t="shared" si="19"/>
        <v>3.9583333333333331E-2</v>
      </c>
      <c r="P14" s="24">
        <f>MOD(P13+TIME(0,8,0),1)</f>
        <v>7.9861111111111105E-2</v>
      </c>
      <c r="Q14" s="24">
        <f>MOD(Q13+TIME(0,8,0),1)</f>
        <v>0.12152777777777779</v>
      </c>
      <c r="R14" s="38"/>
    </row>
    <row r="15" spans="1:18" s="7" customFormat="1" ht="16.5" customHeight="1" x14ac:dyDescent="0.25">
      <c r="A15" s="47" t="s">
        <v>2</v>
      </c>
      <c r="B15" s="30">
        <v>0.92638888888888893</v>
      </c>
      <c r="C15" s="30">
        <v>0.96805555555555556</v>
      </c>
      <c r="D15" s="30">
        <v>0.96805555555555556</v>
      </c>
      <c r="E15" s="30">
        <v>0.99791666666666667</v>
      </c>
      <c r="F15" s="30">
        <v>4.3055555555555562E-2</v>
      </c>
      <c r="G15" s="30">
        <v>8.2638888888888887E-2</v>
      </c>
      <c r="H15" s="64" t="s">
        <v>39</v>
      </c>
      <c r="J15" s="47" t="s">
        <v>2</v>
      </c>
      <c r="K15" s="30">
        <f>C15</f>
        <v>0.96805555555555556</v>
      </c>
      <c r="L15" s="30">
        <f>D15</f>
        <v>0.96805555555555556</v>
      </c>
      <c r="M15" s="30">
        <f>D15</f>
        <v>0.96805555555555556</v>
      </c>
      <c r="N15" s="30">
        <v>0.99791666666666667</v>
      </c>
      <c r="O15" s="30">
        <v>4.3055555555555562E-2</v>
      </c>
      <c r="P15" s="30">
        <v>8.2638888888888887E-2</v>
      </c>
      <c r="Q15" s="64" t="s">
        <v>39</v>
      </c>
      <c r="R15" s="42"/>
    </row>
    <row r="16" spans="1:18" s="7" customFormat="1" ht="16.5" customHeight="1" x14ac:dyDescent="0.25">
      <c r="A16" s="48" t="s">
        <v>1</v>
      </c>
      <c r="B16" s="61" t="s">
        <v>28</v>
      </c>
      <c r="C16" s="61" t="s">
        <v>29</v>
      </c>
      <c r="D16" s="61" t="s">
        <v>29</v>
      </c>
      <c r="E16" s="61" t="s">
        <v>30</v>
      </c>
      <c r="F16" s="61" t="s">
        <v>33</v>
      </c>
      <c r="G16" s="61" t="s">
        <v>34</v>
      </c>
      <c r="H16" s="65"/>
      <c r="J16" s="48" t="s">
        <v>1</v>
      </c>
      <c r="K16" s="61" t="str">
        <f>C16</f>
        <v>282R</v>
      </c>
      <c r="L16" s="61" t="str">
        <f>D16</f>
        <v>282R</v>
      </c>
      <c r="M16" s="32" t="str">
        <f>D16</f>
        <v>282R</v>
      </c>
      <c r="N16" s="61" t="s">
        <v>30</v>
      </c>
      <c r="O16" s="61" t="s">
        <v>33</v>
      </c>
      <c r="P16" s="61" t="s">
        <v>34</v>
      </c>
      <c r="Q16" s="65"/>
      <c r="R16" s="41"/>
    </row>
    <row r="17" spans="1:21" s="9" customFormat="1" ht="16.5" customHeight="1" x14ac:dyDescent="0.25">
      <c r="A17" s="20"/>
      <c r="B17" s="20"/>
      <c r="C17" s="20"/>
      <c r="D17" s="19"/>
      <c r="E17" s="19"/>
      <c r="F17" s="19"/>
      <c r="G17" s="19"/>
      <c r="H17" s="19"/>
      <c r="J17" s="19"/>
      <c r="K17" s="19"/>
      <c r="L17" s="19"/>
      <c r="M17" s="19"/>
      <c r="N17" s="21"/>
      <c r="O17" s="19"/>
      <c r="P17" s="19"/>
      <c r="T17" s="59">
        <v>0.96805555555555556</v>
      </c>
      <c r="U17" s="59">
        <v>0.96805555555555556</v>
      </c>
    </row>
    <row r="18" spans="1:21" s="9" customFormat="1" ht="16.5" customHeight="1" x14ac:dyDescent="0.25">
      <c r="A18" s="8" t="s">
        <v>8</v>
      </c>
      <c r="B18" s="8"/>
      <c r="C18" s="25"/>
      <c r="J18" s="8" t="s">
        <v>21</v>
      </c>
      <c r="K18" s="8"/>
      <c r="L18" s="8"/>
      <c r="M18" s="8"/>
      <c r="T18" s="60" t="s">
        <v>29</v>
      </c>
      <c r="U18" s="60" t="s">
        <v>29</v>
      </c>
    </row>
    <row r="19" spans="1:21" s="9" customFormat="1" ht="30.75" customHeight="1" x14ac:dyDescent="0.25">
      <c r="A19" s="46" t="s">
        <v>0</v>
      </c>
      <c r="B19" s="28" t="s">
        <v>41</v>
      </c>
      <c r="C19" s="28" t="s">
        <v>41</v>
      </c>
      <c r="D19" s="28" t="s">
        <v>41</v>
      </c>
      <c r="E19" s="27" t="s">
        <v>42</v>
      </c>
      <c r="F19" s="27" t="s">
        <v>42</v>
      </c>
      <c r="G19" s="35"/>
      <c r="J19" s="46" t="s">
        <v>0</v>
      </c>
      <c r="K19" s="28" t="s">
        <v>41</v>
      </c>
      <c r="L19" s="28" t="s">
        <v>41</v>
      </c>
      <c r="M19" s="28" t="s">
        <v>41</v>
      </c>
      <c r="N19" s="27" t="s">
        <v>42</v>
      </c>
      <c r="O19" s="27" t="s">
        <v>42</v>
      </c>
    </row>
    <row r="20" spans="1:21" s="9" customFormat="1" ht="16.5" customHeight="1" x14ac:dyDescent="0.25">
      <c r="A20" s="47" t="s">
        <v>1</v>
      </c>
      <c r="B20" s="43" t="s">
        <v>35</v>
      </c>
      <c r="C20" s="43" t="s">
        <v>23</v>
      </c>
      <c r="D20" s="43" t="s">
        <v>17</v>
      </c>
      <c r="E20" s="43" t="s">
        <v>37</v>
      </c>
      <c r="F20" s="43" t="s">
        <v>24</v>
      </c>
      <c r="G20" s="36"/>
      <c r="J20" s="52" t="s">
        <v>1</v>
      </c>
      <c r="K20" s="43" t="str">
        <f>B20</f>
        <v>N088</v>
      </c>
      <c r="L20" s="43" t="str">
        <f t="shared" ref="L20:O21" si="20">C20</f>
        <v>282P</v>
      </c>
      <c r="M20" s="43" t="str">
        <f t="shared" si="20"/>
        <v>N190</v>
      </c>
      <c r="N20" s="43" t="str">
        <f t="shared" si="20"/>
        <v>N090</v>
      </c>
      <c r="O20" s="43" t="str">
        <f t="shared" si="20"/>
        <v>282S</v>
      </c>
    </row>
    <row r="21" spans="1:21" s="9" customFormat="1" ht="16.5" customHeight="1" x14ac:dyDescent="0.25">
      <c r="A21" s="48" t="s">
        <v>3</v>
      </c>
      <c r="B21" s="44">
        <v>0.91111111111111109</v>
      </c>
      <c r="C21" s="44">
        <v>0.95000000000000007</v>
      </c>
      <c r="D21" s="44">
        <v>0.98541666666666661</v>
      </c>
      <c r="E21" s="44">
        <v>2.8472222222222222E-2</v>
      </c>
      <c r="F21" s="44">
        <v>6.805555555555555E-2</v>
      </c>
      <c r="G21" s="37"/>
      <c r="J21" s="53" t="s">
        <v>3</v>
      </c>
      <c r="K21" s="44">
        <f>B21</f>
        <v>0.91111111111111109</v>
      </c>
      <c r="L21" s="44">
        <f t="shared" si="20"/>
        <v>0.95000000000000007</v>
      </c>
      <c r="M21" s="44">
        <f t="shared" si="20"/>
        <v>0.98541666666666661</v>
      </c>
      <c r="N21" s="44">
        <f t="shared" si="20"/>
        <v>2.8472222222222222E-2</v>
      </c>
      <c r="O21" s="44">
        <f t="shared" si="20"/>
        <v>6.805555555555555E-2</v>
      </c>
    </row>
    <row r="22" spans="1:21" s="9" customFormat="1" ht="16.5" customHeight="1" x14ac:dyDescent="0.25">
      <c r="A22" s="50" t="s">
        <v>5</v>
      </c>
      <c r="B22" s="31">
        <f>MOD(B21+TIME(0,5,0),1)</f>
        <v>0.9145833333333333</v>
      </c>
      <c r="C22" s="31">
        <f>MOD(C21+TIME(0,5,0),1)</f>
        <v>0.95347222222222228</v>
      </c>
      <c r="D22" s="31">
        <f t="shared" ref="D22:E22" si="21">MOD(D21+TIME(0,5,0),1)</f>
        <v>0.98888888888888882</v>
      </c>
      <c r="E22" s="31">
        <f t="shared" si="21"/>
        <v>3.1944444444444442E-2</v>
      </c>
      <c r="F22" s="31">
        <f t="shared" ref="F22" si="22">MOD(F21+TIME(0,5,0),1)</f>
        <v>7.1527777777777773E-2</v>
      </c>
      <c r="G22" s="19"/>
      <c r="J22" s="54" t="s">
        <v>5</v>
      </c>
      <c r="K22" s="31">
        <f>MOD(K21+TIME(0,5,0),1)</f>
        <v>0.9145833333333333</v>
      </c>
      <c r="L22" s="31">
        <f>MOD(L21+TIME(0,5,0),1)</f>
        <v>0.95347222222222228</v>
      </c>
      <c r="M22" s="31">
        <f>MOD(M21+TIME(0,5,0),1)</f>
        <v>0.98888888888888882</v>
      </c>
      <c r="N22" s="31">
        <f>MOD(N21+TIME(0,5,0),1)</f>
        <v>3.1944444444444442E-2</v>
      </c>
      <c r="O22" s="31">
        <f>MOD(O21+TIME(0,5,0),1)</f>
        <v>7.1527777777777773E-2</v>
      </c>
    </row>
    <row r="23" spans="1:21" s="9" customFormat="1" ht="16.5" customHeight="1" x14ac:dyDescent="0.25">
      <c r="A23" s="50" t="s">
        <v>13</v>
      </c>
      <c r="B23" s="23">
        <f>MOD(B22+TIME(0,3,0),1)</f>
        <v>0.91666666666666663</v>
      </c>
      <c r="C23" s="23">
        <f>MOD(C22+TIME(0,3,0),1)</f>
        <v>0.9555555555555556</v>
      </c>
      <c r="D23" s="23">
        <f t="shared" ref="D23:E23" si="23">MOD(D22+TIME(0,3,0),1)</f>
        <v>0.99097222222222214</v>
      </c>
      <c r="E23" s="23">
        <f t="shared" si="23"/>
        <v>3.4027777777777775E-2</v>
      </c>
      <c r="F23" s="23">
        <f t="shared" ref="F23" si="24">MOD(F22+TIME(0,3,0),1)</f>
        <v>7.3611111111111113E-2</v>
      </c>
      <c r="G23" s="38"/>
      <c r="J23" s="50" t="s">
        <v>13</v>
      </c>
      <c r="K23" s="23">
        <f>MOD(K22+TIME(0,3,0),1)</f>
        <v>0.91666666666666663</v>
      </c>
      <c r="L23" s="23">
        <f>MOD(L22+TIME(0,3,0),1)</f>
        <v>0.9555555555555556</v>
      </c>
      <c r="M23" s="33">
        <f>MOD(M22+TIME(0,3,0),1)</f>
        <v>0.99097222222222214</v>
      </c>
      <c r="N23" s="33">
        <f>MOD(N22+TIME(0,3,0),1)</f>
        <v>3.4027777777777775E-2</v>
      </c>
      <c r="O23" s="33">
        <f>MOD(O22+TIME(0,3,0),1)</f>
        <v>7.3611111111111113E-2</v>
      </c>
    </row>
    <row r="24" spans="1:21" s="9" customFormat="1" ht="16.5" customHeight="1" x14ac:dyDescent="0.25">
      <c r="A24" s="50" t="s">
        <v>12</v>
      </c>
      <c r="B24" s="22"/>
      <c r="C24" s="23"/>
      <c r="D24" s="23"/>
      <c r="E24" s="23"/>
      <c r="F24" s="23"/>
      <c r="G24" s="38"/>
      <c r="J24" s="55" t="s">
        <v>12</v>
      </c>
      <c r="K24" s="34">
        <f>MOD(K23+TIME(0,13,0),1)</f>
        <v>0.92569444444444438</v>
      </c>
      <c r="L24" s="34">
        <f>MOD(L23+TIME(0,13,0),1)</f>
        <v>0.96458333333333335</v>
      </c>
      <c r="M24" s="34">
        <f t="shared" ref="M24:N24" si="25">MOD(M23+TIME(0,13,0),1)</f>
        <v>0.99999999999999989</v>
      </c>
      <c r="N24" s="34">
        <f t="shared" si="25"/>
        <v>4.3055555555555555E-2</v>
      </c>
      <c r="O24" s="34">
        <f t="shared" ref="O24" si="26">MOD(O23+TIME(0,13,0),1)</f>
        <v>8.2638888888888887E-2</v>
      </c>
    </row>
    <row r="25" spans="1:21" s="9" customFormat="1" ht="16.5" customHeight="1" x14ac:dyDescent="0.25">
      <c r="A25" s="50" t="s">
        <v>11</v>
      </c>
      <c r="B25" s="22"/>
      <c r="C25" s="23"/>
      <c r="D25" s="23"/>
      <c r="E25" s="23"/>
      <c r="F25" s="23"/>
      <c r="G25" s="38"/>
      <c r="J25" s="50" t="s">
        <v>11</v>
      </c>
      <c r="K25" s="23">
        <f t="shared" ref="K25" si="27">MOD(K24+TIME(0,3,0),1)</f>
        <v>0.9277777777777777</v>
      </c>
      <c r="L25" s="23">
        <f t="shared" ref="L25:N27" si="28">MOD(L24+TIME(0,3,0),1)</f>
        <v>0.96666666666666667</v>
      </c>
      <c r="M25" s="33">
        <f t="shared" si="28"/>
        <v>2.0833333333332149E-3</v>
      </c>
      <c r="N25" s="33">
        <f t="shared" si="28"/>
        <v>4.5138888888888888E-2</v>
      </c>
      <c r="O25" s="33">
        <f t="shared" ref="O25" si="29">MOD(O24+TIME(0,3,0),1)</f>
        <v>8.4722222222222227E-2</v>
      </c>
    </row>
    <row r="26" spans="1:21" s="9" customFormat="1" ht="16.5" customHeight="1" x14ac:dyDescent="0.25">
      <c r="A26" s="50" t="s">
        <v>16</v>
      </c>
      <c r="B26" s="22"/>
      <c r="C26" s="23"/>
      <c r="D26" s="23"/>
      <c r="E26" s="23"/>
      <c r="F26" s="23"/>
      <c r="G26" s="38"/>
      <c r="J26" s="50" t="s">
        <v>16</v>
      </c>
      <c r="K26" s="23">
        <f t="shared" ref="K26" si="30">MOD(K25+TIME(0,3,0),1)</f>
        <v>0.92986111111111103</v>
      </c>
      <c r="L26" s="23">
        <f t="shared" si="28"/>
        <v>0.96875</v>
      </c>
      <c r="M26" s="33">
        <f t="shared" si="28"/>
        <v>4.1666666666665478E-3</v>
      </c>
      <c r="N26" s="33">
        <f t="shared" si="28"/>
        <v>4.7222222222222221E-2</v>
      </c>
      <c r="O26" s="33">
        <f t="shared" ref="O26" si="31">MOD(O25+TIME(0,3,0),1)</f>
        <v>8.6805555555555566E-2</v>
      </c>
    </row>
    <row r="27" spans="1:21" s="9" customFormat="1" ht="16.5" customHeight="1" x14ac:dyDescent="0.25">
      <c r="A27" s="50" t="s">
        <v>9</v>
      </c>
      <c r="B27" s="22"/>
      <c r="C27" s="23"/>
      <c r="D27" s="23"/>
      <c r="E27" s="23"/>
      <c r="F27" s="23"/>
      <c r="G27" s="38"/>
      <c r="J27" s="50" t="s">
        <v>9</v>
      </c>
      <c r="K27" s="23">
        <f t="shared" ref="K27" si="32">MOD(K26+TIME(0,3,0),1)</f>
        <v>0.93194444444444435</v>
      </c>
      <c r="L27" s="23">
        <f t="shared" si="28"/>
        <v>0.97083333333333333</v>
      </c>
      <c r="M27" s="33">
        <f t="shared" si="28"/>
        <v>6.2499999999998807E-3</v>
      </c>
      <c r="N27" s="33">
        <f t="shared" si="28"/>
        <v>4.9305555555555554E-2</v>
      </c>
      <c r="O27" s="33">
        <f t="shared" ref="O27" si="33">MOD(O26+TIME(0,3,0),1)</f>
        <v>8.8888888888888906E-2</v>
      </c>
    </row>
    <row r="28" spans="1:21" s="9" customFormat="1" ht="16.5" customHeight="1" x14ac:dyDescent="0.25">
      <c r="A28" s="51" t="s">
        <v>4</v>
      </c>
      <c r="B28" s="32">
        <f>MOD(B23+TIME(0,22,0),1)</f>
        <v>0.93194444444444435</v>
      </c>
      <c r="C28" s="32">
        <f>MOD(C23+TIME(0,22,0),1)</f>
        <v>0.97083333333333333</v>
      </c>
      <c r="D28" s="32">
        <f t="shared" ref="D28:E28" si="34">MOD(D23+TIME(0,22,0),1)</f>
        <v>6.2499999999998668E-3</v>
      </c>
      <c r="E28" s="32">
        <f t="shared" si="34"/>
        <v>4.9305555555555554E-2</v>
      </c>
      <c r="F28" s="32">
        <f t="shared" ref="F28" si="35">MOD(F23+TIME(0,22,0),1)</f>
        <v>8.8888888888888892E-2</v>
      </c>
      <c r="G28" s="19"/>
      <c r="J28" s="51" t="s">
        <v>4</v>
      </c>
      <c r="K28" s="32">
        <f>MOD(K27+TIME(0,9,0),1)</f>
        <v>0.93819444444444433</v>
      </c>
      <c r="L28" s="32">
        <f>MOD(L27+TIME(0,9,0),1)</f>
        <v>0.9770833333333333</v>
      </c>
      <c r="M28" s="32">
        <f>MOD(M27+TIME(0,9,0),1)</f>
        <v>1.2499999999999879E-2</v>
      </c>
      <c r="N28" s="32">
        <f>MOD(N27+TIME(0,9,0),1)</f>
        <v>5.5555555555555552E-2</v>
      </c>
      <c r="O28" s="32">
        <f>MOD(O27+TIME(0,9,0),1)</f>
        <v>9.5138888888888912E-2</v>
      </c>
    </row>
    <row r="29" spans="1:21" s="9" customFormat="1" ht="16.5" customHeight="1" x14ac:dyDescent="0.25">
      <c r="A29" s="47" t="s">
        <v>2</v>
      </c>
      <c r="B29" s="30">
        <v>0.94166666666666676</v>
      </c>
      <c r="C29" s="30">
        <v>0.9819444444444444</v>
      </c>
      <c r="D29" s="64" t="s">
        <v>39</v>
      </c>
      <c r="E29" s="64" t="s">
        <v>39</v>
      </c>
      <c r="F29" s="64" t="s">
        <v>39</v>
      </c>
      <c r="G29" s="39"/>
      <c r="J29" s="47" t="s">
        <v>2</v>
      </c>
      <c r="K29" s="30">
        <v>0.94166666666666676</v>
      </c>
      <c r="L29" s="30">
        <v>0.9819444444444444</v>
      </c>
      <c r="M29" s="64" t="s">
        <v>39</v>
      </c>
      <c r="N29" s="64" t="s">
        <v>39</v>
      </c>
      <c r="O29" s="64" t="s">
        <v>39</v>
      </c>
    </row>
    <row r="30" spans="1:21" s="9" customFormat="1" ht="16.5" customHeight="1" x14ac:dyDescent="0.25">
      <c r="A30" s="48" t="s">
        <v>1</v>
      </c>
      <c r="B30" s="45" t="s">
        <v>36</v>
      </c>
      <c r="C30" s="45" t="s">
        <v>38</v>
      </c>
      <c r="D30" s="65"/>
      <c r="E30" s="65"/>
      <c r="F30" s="65"/>
      <c r="G30" s="39"/>
      <c r="J30" s="48" t="s">
        <v>1</v>
      </c>
      <c r="K30" s="45" t="s">
        <v>36</v>
      </c>
      <c r="L30" s="45" t="s">
        <v>38</v>
      </c>
      <c r="M30" s="65"/>
      <c r="N30" s="65"/>
      <c r="O30" s="65"/>
    </row>
    <row r="31" spans="1:21" s="9" customFormat="1" ht="21.6" customHeight="1" x14ac:dyDescent="0.25">
      <c r="A31" s="58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19"/>
      <c r="L31" s="19"/>
      <c r="M31" s="19"/>
      <c r="N31" s="8"/>
      <c r="O31" s="8"/>
      <c r="P31" s="8"/>
    </row>
    <row r="32" spans="1:21" s="9" customFormat="1" ht="20.100000000000001" customHeight="1" x14ac:dyDescent="0.2">
      <c r="A32" s="11"/>
      <c r="B32" s="11"/>
      <c r="C32" s="11"/>
      <c r="D32" s="11"/>
      <c r="E32" s="11"/>
      <c r="F32" s="11"/>
      <c r="G32" s="11"/>
      <c r="H32" s="11"/>
      <c r="I32" s="12"/>
      <c r="J32" s="12"/>
      <c r="K32" s="13"/>
      <c r="L32" s="13"/>
      <c r="M32" s="10"/>
      <c r="N32" s="14"/>
      <c r="O32" s="15"/>
      <c r="P32" s="15"/>
    </row>
    <row r="33" spans="1:16" s="17" customFormat="1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2"/>
      <c r="J33" s="12"/>
      <c r="K33" s="12"/>
      <c r="L33" s="12"/>
      <c r="M33" s="13"/>
      <c r="N33" s="16"/>
      <c r="O33" s="12"/>
      <c r="P33" s="12"/>
    </row>
    <row r="34" spans="1:16" s="12" customFormat="1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N34" s="16"/>
    </row>
    <row r="35" spans="1:16" s="12" customFormat="1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N35" s="16"/>
      <c r="O35" s="18"/>
      <c r="P35" s="18"/>
    </row>
    <row r="36" spans="1:16" s="12" customFormat="1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N36" s="16"/>
      <c r="O36" s="18"/>
      <c r="P36" s="18"/>
    </row>
    <row r="37" spans="1:16" s="5" customFormat="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4"/>
      <c r="P37" s="4"/>
    </row>
    <row r="38" spans="1:16" s="5" customFormat="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</row>
    <row r="39" spans="1:16" s="5" customFormat="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4" customFormat="1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4" customFormat="1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4" customFormat="1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2" customFormat="1" ht="23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1.25" customHeight="1" x14ac:dyDescent="0.15"/>
  </sheetData>
  <mergeCells count="10">
    <mergeCell ref="A1:Q1"/>
    <mergeCell ref="A2:Q2"/>
    <mergeCell ref="M29:M30"/>
    <mergeCell ref="N29:N30"/>
    <mergeCell ref="O29:O30"/>
    <mergeCell ref="D29:D30"/>
    <mergeCell ref="E29:E30"/>
    <mergeCell ref="F29:F30"/>
    <mergeCell ref="Q15:Q16"/>
    <mergeCell ref="H15:H16"/>
  </mergeCells>
  <phoneticPr fontId="6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1" fitToHeight="0" orientation="landscape" cellComments="asDisplayed" r:id="rId1"/>
  <headerFooter alignWithMargins="0">
    <oddFooter>&amp;L&amp;8Trackwork Transport | &amp;D&amp;C&amp;8&amp;F | Page &amp;P of &amp;N&amp;R&amp;G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Gosford – Wyong TT </vt:lpstr>
      <vt:lpstr>'Gosford – Wyong TT '!Print_Area</vt:lpstr>
      <vt:lpstr>'Gosford – Wyong TT 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2018-11-15T02:37:20Z</cp:lastPrinted>
  <dcterms:created xsi:type="dcterms:W3CDTF">2002-03-04T02:55:16Z</dcterms:created>
  <dcterms:modified xsi:type="dcterms:W3CDTF">2018-11-20T21:06:20Z</dcterms:modified>
</cp:coreProperties>
</file>