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checkCompatibility="1" defaultThemeVersion="124226"/>
  <bookViews>
    <workbookView xWindow="264" yWindow="48" windowWidth="10080" windowHeight="9468" tabRatio="899"/>
  </bookViews>
  <sheets>
    <sheet name="41T1  WTT" sheetId="101" r:id="rId1"/>
    <sheet name="68T1  WTT" sheetId="99" r:id="rId2"/>
    <sheet name="40T2  WTT" sheetId="102" r:id="rId3"/>
    <sheet name="52T2 WTT" sheetId="95" r:id="rId4"/>
    <sheet name="53T2 WTT" sheetId="103" r:id="rId5"/>
    <sheet name="55T2 WTT" sheetId="33" r:id="rId6"/>
  </sheets>
  <externalReferences>
    <externalReference r:id="rId7"/>
  </externalReferences>
  <definedNames>
    <definedName name="First_date" localSheetId="2">#REF!</definedName>
    <definedName name="First_date" localSheetId="0">#REF!</definedName>
    <definedName name="First_date" localSheetId="4">#REF!</definedName>
    <definedName name="First_date">#REF!</definedName>
    <definedName name="MasterShiftList" localSheetId="2">#REF!</definedName>
    <definedName name="MasterShiftList" localSheetId="0">#REF!</definedName>
    <definedName name="MasterShiftList" localSheetId="4">#REF!</definedName>
    <definedName name="MasterShiftList">#REF!</definedName>
    <definedName name="_xlnm.Print_Area" localSheetId="2">'40T2  WTT'!$A$1:$AC$22</definedName>
    <definedName name="_xlnm.Print_Area" localSheetId="0">'41T1  WTT'!$A$1:$X$21</definedName>
    <definedName name="_xlnm.Print_Area" localSheetId="1">'68T1  WTT'!$A$1:$AA$34</definedName>
    <definedName name="_xlnm.Print_Titles" localSheetId="3">'52T2 WTT'!$A:$A</definedName>
    <definedName name="_xlnm.Print_Titles" localSheetId="4">'53T2 WTT'!$A:$A</definedName>
    <definedName name="_xlnm.Print_Titles" localSheetId="5">'55T2 WTT'!$A:$A</definedName>
    <definedName name="route50T2SATfinishes" localSheetId="2">#REF!</definedName>
    <definedName name="route50T2SATfinishes" localSheetId="0">#REF!</definedName>
    <definedName name="route50T2SATfinishes">#REF!</definedName>
    <definedName name="route50T2SATmeals" localSheetId="2">#REF!</definedName>
    <definedName name="route50T2SATmeals" localSheetId="0">#REF!</definedName>
    <definedName name="route50T2SATmeals">#REF!</definedName>
    <definedName name="route50T2SATstarts" localSheetId="2">#REF!</definedName>
    <definedName name="route50T2SATstarts" localSheetId="0">#REF!</definedName>
    <definedName name="route50T2SATstarts">#REF!</definedName>
    <definedName name="route51T2finishes" localSheetId="2">#REF!</definedName>
    <definedName name="route51T2finishes" localSheetId="0">#REF!</definedName>
    <definedName name="route51T2finishes">#REF!</definedName>
    <definedName name="route51T2meals" localSheetId="2">#REF!</definedName>
    <definedName name="route51T2meals" localSheetId="0">#REF!</definedName>
    <definedName name="route51T2meals">#REF!</definedName>
    <definedName name="route51T2SATfinishes" localSheetId="2">#REF!</definedName>
    <definedName name="route51T2SATfinishes" localSheetId="0">#REF!</definedName>
    <definedName name="route51T2SATfinishes">#REF!</definedName>
    <definedName name="route51T2SATmeals" localSheetId="2">#REF!</definedName>
    <definedName name="route51T2SATmeals" localSheetId="0">#REF!</definedName>
    <definedName name="route51T2SATmeals">#REF!</definedName>
    <definedName name="route51T2SATstarts" localSheetId="2">#REF!</definedName>
    <definedName name="route51T2SATstarts" localSheetId="0">#REF!</definedName>
    <definedName name="route51T2SATstarts">#REF!</definedName>
    <definedName name="route51T2starts" localSheetId="2">#REF!</definedName>
    <definedName name="route51T2starts" localSheetId="0">#REF!</definedName>
    <definedName name="route51T2starts">#REF!</definedName>
    <definedName name="route52T2finishes" localSheetId="2">#REF!</definedName>
    <definedName name="route52T2finishes" localSheetId="0">#REF!</definedName>
    <definedName name="route52T2finishes">#REF!</definedName>
    <definedName name="route52T2Meals" localSheetId="2">#REF!</definedName>
    <definedName name="route52T2Meals" localSheetId="0">#REF!</definedName>
    <definedName name="route52T2Meals">#REF!</definedName>
    <definedName name="route52T2SATfinishes" localSheetId="2">#REF!</definedName>
    <definedName name="route52T2SATfinishes" localSheetId="0">#REF!</definedName>
    <definedName name="route52T2SATfinishes">#REF!</definedName>
    <definedName name="route52T2SATmeals" localSheetId="2">#REF!</definedName>
    <definedName name="route52T2SATmeals" localSheetId="0">#REF!</definedName>
    <definedName name="route52T2SATmeals">#REF!</definedName>
    <definedName name="route52T2SATstarts" localSheetId="2">#REF!</definedName>
    <definedName name="route52T2SATstarts" localSheetId="0">#REF!</definedName>
    <definedName name="route52T2SATstarts">#REF!</definedName>
    <definedName name="route52T2starts" localSheetId="2">#REF!</definedName>
    <definedName name="route52T2starts" localSheetId="0">#REF!</definedName>
    <definedName name="route52T2starts">#REF!</definedName>
    <definedName name="SaturdayB" localSheetId="2">#REF!</definedName>
    <definedName name="SaturdayB" localSheetId="0">#REF!</definedName>
    <definedName name="SaturdayB" localSheetId="4">#REF!</definedName>
    <definedName name="SaturdayB">#REF!</definedName>
    <definedName name="SaturdayBShiftNumbers" localSheetId="2">#REF!</definedName>
    <definedName name="SaturdayBShiftNumbers" localSheetId="0">#REF!</definedName>
    <definedName name="SaturdayBShiftNumbers" localSheetId="4">#REF!</definedName>
    <definedName name="SaturdayBShiftNumbers">#REF!</definedName>
    <definedName name="SaturdayK" localSheetId="2">#REF!</definedName>
    <definedName name="SaturdayK" localSheetId="0">#REF!</definedName>
    <definedName name="SaturdayK" localSheetId="4">#REF!</definedName>
    <definedName name="SaturdayK">#REF!</definedName>
    <definedName name="SaturdayKShiftNumbers" localSheetId="2">#REF!</definedName>
    <definedName name="SaturdayKShiftNumbers" localSheetId="0">#REF!</definedName>
    <definedName name="SaturdayKShiftNumbers">#REF!</definedName>
    <definedName name="SaturdayM" localSheetId="2">#REF!</definedName>
    <definedName name="SaturdayM" localSheetId="0">#REF!</definedName>
    <definedName name="SaturdayM">#REF!</definedName>
    <definedName name="SaturdayMShiftNumbers" localSheetId="2">#REF!</definedName>
    <definedName name="SaturdayMShiftNumbers" localSheetId="0">#REF!</definedName>
    <definedName name="SaturdayMShiftNumbers">#REF!</definedName>
    <definedName name="SaturdayMtK" localSheetId="2">#REF!</definedName>
    <definedName name="SaturdayMtK" localSheetId="0">#REF!</definedName>
    <definedName name="SaturdayMtK">#REF!</definedName>
    <definedName name="SaturdayMtKShiftNumbers" localSheetId="2">#REF!</definedName>
    <definedName name="SaturdayMtKShiftNumbers" localSheetId="0">#REF!</definedName>
    <definedName name="SaturdayMtKShiftNumbers">#REF!</definedName>
    <definedName name="SaturdayPBC" localSheetId="2">#REF!</definedName>
    <definedName name="SaturdayPBC" localSheetId="0">#REF!</definedName>
    <definedName name="SaturdayPBC">#REF!</definedName>
    <definedName name="SaturdayPBCShiftNumbers" localSheetId="2">#REF!</definedName>
    <definedName name="SaturdayPBCShiftNumbers" localSheetId="0">#REF!</definedName>
    <definedName name="SaturdayPBCShiftNumbers">#REF!</definedName>
    <definedName name="SaturdayR" localSheetId="2">#REF!</definedName>
    <definedName name="SaturdayR" localSheetId="0">#REF!</definedName>
    <definedName name="SaturdayR">#REF!</definedName>
    <definedName name="SaturdayRShiftNumbers" localSheetId="2">#REF!</definedName>
    <definedName name="SaturdayRShiftNumbers" localSheetId="0">#REF!</definedName>
    <definedName name="SaturdayRShiftNumbers">#REF!</definedName>
    <definedName name="SaturdaySG" localSheetId="2">#REF!</definedName>
    <definedName name="SaturdaySG" localSheetId="0">#REF!</definedName>
    <definedName name="SaturdaySG">#REF!</definedName>
    <definedName name="SaturdaySGShiftNumbers" localSheetId="2">#REF!</definedName>
    <definedName name="SaturdaySGShiftNumbers" localSheetId="0">#REF!</definedName>
    <definedName name="SaturdaySGShiftNumbers">#REF!</definedName>
    <definedName name="SaturdayTP" localSheetId="2">#REF!</definedName>
    <definedName name="SaturdayTP" localSheetId="0">#REF!</definedName>
    <definedName name="SaturdayTP">#REF!</definedName>
    <definedName name="SaturdayTPShiftNumbers" localSheetId="2">#REF!</definedName>
    <definedName name="SaturdayTPShiftNumbers" localSheetId="0">#REF!</definedName>
    <definedName name="SaturdayTPShiftNumbers">#REF!</definedName>
    <definedName name="Standbys_AMPM" localSheetId="2">#REF!</definedName>
    <definedName name="Standbys_AMPM" localSheetId="0">#REF!</definedName>
    <definedName name="Standbys_AMPM">#REF!</definedName>
    <definedName name="Standbys_Special_Events" localSheetId="2">#REF!</definedName>
    <definedName name="Standbys_Special_Events" localSheetId="0">#REF!</definedName>
    <definedName name="Standbys_Special_Events">#REF!</definedName>
    <definedName name="SundayB" localSheetId="2">#REF!</definedName>
    <definedName name="SundayB" localSheetId="0">#REF!</definedName>
    <definedName name="SundayB">#REF!</definedName>
    <definedName name="SundayBShiftNumbers" localSheetId="2">#REF!</definedName>
    <definedName name="SundayBShiftNumbers" localSheetId="0">#REF!</definedName>
    <definedName name="SundayBShiftNumbers">#REF!</definedName>
    <definedName name="SundayK" localSheetId="2">#REF!</definedName>
    <definedName name="SundayK" localSheetId="0">#REF!</definedName>
    <definedName name="SundayK">#REF!</definedName>
    <definedName name="SundayKShiftNumbers" localSheetId="2">#REF!</definedName>
    <definedName name="SundayKShiftNumbers" localSheetId="0">#REF!</definedName>
    <definedName name="SundayKShiftNumbers">#REF!</definedName>
    <definedName name="SundayM" localSheetId="2">#REF!</definedName>
    <definedName name="SundayM" localSheetId="0">#REF!</definedName>
    <definedName name="SundayM">#REF!</definedName>
    <definedName name="SundayMShiftNumbers" localSheetId="2">#REF!</definedName>
    <definedName name="SundayMShiftNumbers" localSheetId="0">#REF!</definedName>
    <definedName name="SundayMShiftNumbers">#REF!</definedName>
    <definedName name="SundayMtK" localSheetId="2">#REF!</definedName>
    <definedName name="SundayMtK" localSheetId="0">#REF!</definedName>
    <definedName name="SundayMtK">#REF!</definedName>
    <definedName name="SundayMtKShiftNumbers" localSheetId="2">#REF!</definedName>
    <definedName name="SundayMtKShiftNumbers" localSheetId="0">#REF!</definedName>
    <definedName name="SundayMtKShiftNumbers">#REF!</definedName>
    <definedName name="SundayPBC" localSheetId="2">#REF!</definedName>
    <definedName name="SundayPBC" localSheetId="0">#REF!</definedName>
    <definedName name="SundayPBC">#REF!</definedName>
    <definedName name="SundayPBCShiftNumbers" localSheetId="2">#REF!</definedName>
    <definedName name="SundayPBCShiftNumbers" localSheetId="0">#REF!</definedName>
    <definedName name="SundayPBCShiftNumbers">#REF!</definedName>
    <definedName name="SundayR" localSheetId="2">#REF!</definedName>
    <definedName name="SundayR" localSheetId="0">#REF!</definedName>
    <definedName name="SundayR">#REF!</definedName>
    <definedName name="SundayRShiftNumbers" localSheetId="2">#REF!</definedName>
    <definedName name="SundayRShiftNumbers" localSheetId="0">#REF!</definedName>
    <definedName name="SundayRShiftNumbers">#REF!</definedName>
    <definedName name="SundaySG" localSheetId="2">#REF!</definedName>
    <definedName name="SundaySG" localSheetId="0">#REF!</definedName>
    <definedName name="SundaySG">#REF!</definedName>
    <definedName name="SundaySGShiftNumbers" localSheetId="2">#REF!</definedName>
    <definedName name="SundaySGShiftNumbers" localSheetId="0">#REF!</definedName>
    <definedName name="SundaySGShiftNumbers">#REF!</definedName>
    <definedName name="SundayTP" localSheetId="2">#REF!</definedName>
    <definedName name="SundayTP" localSheetId="0">#REF!</definedName>
    <definedName name="SundayTP">#REF!</definedName>
    <definedName name="SundayTPShiftNumbers" localSheetId="2">#REF!</definedName>
    <definedName name="SundayTPShiftNumbers" localSheetId="0">#REF!</definedName>
    <definedName name="SundayTPShiftNumbers">#REF!</definedName>
  </definedNames>
  <calcPr calcId="145621"/>
</workbook>
</file>

<file path=xl/calcChain.xml><?xml version="1.0" encoding="utf-8"?>
<calcChain xmlns="http://schemas.openxmlformats.org/spreadsheetml/2006/main">
  <c r="E21" i="102" l="1"/>
  <c r="F21" i="102"/>
  <c r="G21" i="102"/>
  <c r="H21" i="102"/>
  <c r="I21" i="102"/>
  <c r="J21" i="102"/>
  <c r="K21" i="102"/>
  <c r="L21" i="102"/>
  <c r="M21" i="102"/>
  <c r="N21" i="102"/>
  <c r="O21" i="102"/>
  <c r="P21" i="102"/>
  <c r="Q21" i="102"/>
  <c r="R21" i="102"/>
  <c r="S21" i="102"/>
  <c r="T21" i="102"/>
  <c r="U21" i="102"/>
  <c r="V21" i="102"/>
  <c r="W21" i="102"/>
  <c r="W19" i="102"/>
  <c r="V19" i="102"/>
  <c r="V20" i="102" s="1"/>
  <c r="B19" i="102"/>
  <c r="B20" i="102"/>
  <c r="V9" i="102"/>
  <c r="V8" i="102" s="1"/>
  <c r="W9" i="102"/>
  <c r="W8" i="102" s="1"/>
  <c r="X9" i="102"/>
  <c r="X8" i="102" s="1"/>
  <c r="Y9" i="102"/>
  <c r="Y8" i="102" s="1"/>
  <c r="Z9" i="102"/>
  <c r="Z8" i="102" s="1"/>
  <c r="AA9" i="102"/>
  <c r="AA8" i="102" s="1"/>
  <c r="AB9" i="102"/>
  <c r="AB8" i="102" s="1"/>
  <c r="AC9" i="102"/>
  <c r="AC8" i="102" s="1"/>
  <c r="F20" i="102"/>
  <c r="X9" i="101"/>
  <c r="W9" i="101"/>
  <c r="W8" i="101" s="1"/>
  <c r="W12" i="101" s="1"/>
  <c r="V9" i="101"/>
  <c r="U9" i="101"/>
  <c r="U8" i="101" s="1"/>
  <c r="U12" i="101" s="1"/>
  <c r="T9" i="101"/>
  <c r="S9" i="101"/>
  <c r="S8" i="101" s="1"/>
  <c r="R9" i="101"/>
  <c r="Q9" i="101"/>
  <c r="P9" i="101"/>
  <c r="O9" i="101"/>
  <c r="N9" i="101"/>
  <c r="M9" i="101"/>
  <c r="M8" i="101" s="1"/>
  <c r="M12" i="101" s="1"/>
  <c r="L9" i="101"/>
  <c r="K9" i="101"/>
  <c r="J9" i="101"/>
  <c r="I9" i="101"/>
  <c r="I8" i="101" s="1"/>
  <c r="I12" i="101" s="1"/>
  <c r="H9" i="101"/>
  <c r="G9" i="101"/>
  <c r="G8" i="101" s="1"/>
  <c r="F9" i="101"/>
  <c r="E9" i="101"/>
  <c r="E8" i="101" s="1"/>
  <c r="E12" i="101" s="1"/>
  <c r="D9" i="101"/>
  <c r="C9" i="101"/>
  <c r="B9" i="101"/>
  <c r="X8" i="101"/>
  <c r="X12" i="101" s="1"/>
  <c r="V8" i="101"/>
  <c r="V12" i="101" s="1"/>
  <c r="T8" i="101"/>
  <c r="T12" i="101" s="1"/>
  <c r="O8" i="101"/>
  <c r="X11" i="99"/>
  <c r="X10" i="99" s="1"/>
  <c r="W11" i="99"/>
  <c r="V11" i="99"/>
  <c r="V10" i="99" s="1"/>
  <c r="U11" i="99"/>
  <c r="U10" i="99" s="1"/>
  <c r="U9" i="99" s="1"/>
  <c r="U8" i="99" s="1"/>
  <c r="T11" i="99"/>
  <c r="S11" i="99"/>
  <c r="R11" i="99"/>
  <c r="Q11" i="99"/>
  <c r="Q10" i="99" s="1"/>
  <c r="Q9" i="99" s="1"/>
  <c r="Q8" i="99" s="1"/>
  <c r="P11" i="99"/>
  <c r="P10" i="99" s="1"/>
  <c r="W10" i="99"/>
  <c r="W9" i="99" s="1"/>
  <c r="W8" i="99" s="1"/>
  <c r="T10" i="99"/>
  <c r="T9" i="99" s="1"/>
  <c r="T8" i="99" s="1"/>
  <c r="S10" i="99"/>
  <c r="R10" i="99"/>
  <c r="R9" i="99" s="1"/>
  <c r="R8" i="99" s="1"/>
  <c r="S9" i="99"/>
  <c r="S8" i="99" s="1"/>
  <c r="O11" i="99"/>
  <c r="O10" i="99" s="1"/>
  <c r="O9" i="99" s="1"/>
  <c r="O8" i="99" s="1"/>
  <c r="U19" i="102"/>
  <c r="T19" i="102"/>
  <c r="T20" i="102" s="1"/>
  <c r="S19" i="102"/>
  <c r="S20" i="102" s="1"/>
  <c r="R19" i="102"/>
  <c r="R20" i="102" s="1"/>
  <c r="Q19" i="102"/>
  <c r="P19" i="102"/>
  <c r="P20" i="102" s="1"/>
  <c r="O19" i="102"/>
  <c r="O20" i="102" s="1"/>
  <c r="N19" i="102"/>
  <c r="N20" i="102" s="1"/>
  <c r="M19" i="102"/>
  <c r="L19" i="102"/>
  <c r="L20" i="102" s="1"/>
  <c r="K19" i="102"/>
  <c r="K20" i="102" s="1"/>
  <c r="J19" i="102"/>
  <c r="J20" i="102" s="1"/>
  <c r="I19" i="102"/>
  <c r="H19" i="102"/>
  <c r="H20" i="102" s="1"/>
  <c r="G19" i="102"/>
  <c r="G20" i="102" s="1"/>
  <c r="F19" i="102"/>
  <c r="E19" i="102"/>
  <c r="D19" i="102"/>
  <c r="D20" i="102" s="1"/>
  <c r="C19" i="102"/>
  <c r="C20" i="102" s="1"/>
  <c r="U9" i="102"/>
  <c r="U8" i="102" s="1"/>
  <c r="T9" i="102"/>
  <c r="T8" i="102" s="1"/>
  <c r="S9" i="102"/>
  <c r="S8" i="102" s="1"/>
  <c r="R9" i="102"/>
  <c r="R8" i="102" s="1"/>
  <c r="Q9" i="102"/>
  <c r="Q8" i="102" s="1"/>
  <c r="P9" i="102"/>
  <c r="P8" i="102" s="1"/>
  <c r="O9" i="102"/>
  <c r="O8" i="102" s="1"/>
  <c r="N9" i="102"/>
  <c r="N8" i="102" s="1"/>
  <c r="M9" i="102"/>
  <c r="M8" i="102" s="1"/>
  <c r="L9" i="102"/>
  <c r="L8" i="102" s="1"/>
  <c r="K9" i="102"/>
  <c r="K8" i="102" s="1"/>
  <c r="J9" i="102"/>
  <c r="J8" i="102" s="1"/>
  <c r="I9" i="102"/>
  <c r="I8" i="102" s="1"/>
  <c r="H9" i="102"/>
  <c r="H8" i="102" s="1"/>
  <c r="G9" i="102"/>
  <c r="G8" i="102" s="1"/>
  <c r="F9" i="102"/>
  <c r="F8" i="102" s="1"/>
  <c r="E9" i="102"/>
  <c r="E8" i="102" s="1"/>
  <c r="D9" i="102"/>
  <c r="D8" i="102" s="1"/>
  <c r="C9" i="102"/>
  <c r="C8" i="102" s="1"/>
  <c r="B9" i="102"/>
  <c r="B8" i="102" s="1"/>
  <c r="U21" i="99"/>
  <c r="U25" i="99" s="1"/>
  <c r="T21" i="99"/>
  <c r="S21" i="99"/>
  <c r="S25" i="99" s="1"/>
  <c r="R21" i="99"/>
  <c r="Q21" i="99"/>
  <c r="Q25" i="99" s="1"/>
  <c r="P21" i="99"/>
  <c r="O21" i="99"/>
  <c r="O25" i="99" s="1"/>
  <c r="N21" i="99"/>
  <c r="M21" i="99"/>
  <c r="M25" i="99" s="1"/>
  <c r="L21" i="99"/>
  <c r="K21" i="99"/>
  <c r="K25" i="99" s="1"/>
  <c r="J21" i="99"/>
  <c r="I21" i="99"/>
  <c r="I25" i="99" s="1"/>
  <c r="H21" i="99"/>
  <c r="G21" i="99"/>
  <c r="G25" i="99" s="1"/>
  <c r="F21" i="99"/>
  <c r="E21" i="99"/>
  <c r="E25" i="99" s="1"/>
  <c r="D21" i="99"/>
  <c r="C21" i="99"/>
  <c r="D25" i="99" s="1"/>
  <c r="B21" i="99"/>
  <c r="N11" i="99"/>
  <c r="M11" i="99"/>
  <c r="L11" i="99"/>
  <c r="K11" i="99"/>
  <c r="J11" i="99"/>
  <c r="I11" i="99"/>
  <c r="H11" i="99"/>
  <c r="G11" i="99"/>
  <c r="F11" i="99"/>
  <c r="E11" i="99"/>
  <c r="D11" i="99"/>
  <c r="C11" i="99"/>
  <c r="B11" i="99"/>
  <c r="C8" i="101"/>
  <c r="D8" i="101"/>
  <c r="D12" i="101" s="1"/>
  <c r="H8" i="101"/>
  <c r="H12" i="101" s="1"/>
  <c r="L8" i="101"/>
  <c r="L12" i="101" s="1"/>
  <c r="Q8" i="101"/>
  <c r="Q12" i="101" s="1"/>
  <c r="K8" i="101"/>
  <c r="P8" i="101"/>
  <c r="P12" i="101" s="1"/>
  <c r="C19" i="101"/>
  <c r="C20" i="101" s="1"/>
  <c r="D19" i="101"/>
  <c r="D20" i="101" s="1"/>
  <c r="E19" i="101"/>
  <c r="E20" i="101" s="1"/>
  <c r="F19" i="101"/>
  <c r="F20" i="101" s="1"/>
  <c r="G19" i="101"/>
  <c r="G20" i="101" s="1"/>
  <c r="H19" i="101"/>
  <c r="H20" i="101" s="1"/>
  <c r="I19" i="101"/>
  <c r="I20" i="101" s="1"/>
  <c r="J19" i="101"/>
  <c r="J20" i="101" s="1"/>
  <c r="K19" i="101"/>
  <c r="K20" i="101" s="1"/>
  <c r="L19" i="101"/>
  <c r="L20" i="101" s="1"/>
  <c r="M19" i="101"/>
  <c r="M20" i="101" s="1"/>
  <c r="N19" i="101"/>
  <c r="N20" i="101" s="1"/>
  <c r="O19" i="101"/>
  <c r="O20" i="101" s="1"/>
  <c r="P19" i="101"/>
  <c r="P20" i="101" s="1"/>
  <c r="Q19" i="101"/>
  <c r="Q20" i="101" s="1"/>
  <c r="R19" i="101"/>
  <c r="R20" i="101" s="1"/>
  <c r="S19" i="101"/>
  <c r="S20" i="101" s="1"/>
  <c r="T19" i="101"/>
  <c r="T20" i="101" s="1"/>
  <c r="U19" i="101"/>
  <c r="U20" i="101" s="1"/>
  <c r="O22" i="99"/>
  <c r="O23" i="99" s="1"/>
  <c r="O24" i="99" s="1"/>
  <c r="P22" i="99"/>
  <c r="P23" i="99" s="1"/>
  <c r="P24" i="99" s="1"/>
  <c r="Q22" i="99"/>
  <c r="Q23" i="99" s="1"/>
  <c r="Q24" i="99" s="1"/>
  <c r="T22" i="99"/>
  <c r="T23" i="99" s="1"/>
  <c r="T24" i="99" s="1"/>
  <c r="H12" i="102" l="1"/>
  <c r="W20" i="102"/>
  <c r="C21" i="102"/>
  <c r="E20" i="102"/>
  <c r="I20" i="102"/>
  <c r="M20" i="102"/>
  <c r="Q20" i="102"/>
  <c r="U20" i="102"/>
  <c r="F12" i="102"/>
  <c r="J12" i="102"/>
  <c r="R12" i="102"/>
  <c r="D12" i="102"/>
  <c r="P12" i="102"/>
  <c r="O12" i="102"/>
  <c r="N12" i="102"/>
  <c r="G12" i="102"/>
  <c r="K12" i="102"/>
  <c r="S12" i="102"/>
  <c r="L12" i="102"/>
  <c r="T12" i="102"/>
  <c r="C12" i="102"/>
  <c r="G12" i="101"/>
  <c r="P14" i="99"/>
  <c r="Q14" i="99"/>
  <c r="P9" i="99"/>
  <c r="P8" i="99" s="1"/>
  <c r="X14" i="99"/>
  <c r="X9" i="99"/>
  <c r="X8" i="99" s="1"/>
  <c r="V9" i="99"/>
  <c r="V8" i="99" s="1"/>
  <c r="V14" i="99"/>
  <c r="R25" i="99"/>
  <c r="N25" i="99"/>
  <c r="J25" i="99"/>
  <c r="F25" i="99"/>
  <c r="U14" i="99"/>
  <c r="S22" i="99"/>
  <c r="S23" i="99" s="1"/>
  <c r="S24" i="99" s="1"/>
  <c r="C25" i="99"/>
  <c r="T14" i="99"/>
  <c r="T25" i="99"/>
  <c r="P25" i="99"/>
  <c r="L25" i="99"/>
  <c r="H25" i="99"/>
  <c r="W14" i="99"/>
  <c r="S14" i="99"/>
  <c r="R14" i="99"/>
  <c r="B8" i="101"/>
  <c r="C12" i="101" s="1"/>
  <c r="F8" i="101"/>
  <c r="F12" i="101" s="1"/>
  <c r="J8" i="101"/>
  <c r="N8" i="101"/>
  <c r="N12" i="101" s="1"/>
  <c r="R8" i="101"/>
  <c r="R12" i="101" s="1"/>
  <c r="I12" i="102"/>
  <c r="M12" i="102"/>
  <c r="Q12" i="102"/>
  <c r="U12" i="102"/>
  <c r="D21" i="102"/>
  <c r="E12" i="102"/>
  <c r="R22" i="99"/>
  <c r="R23" i="99" s="1"/>
  <c r="R24" i="99" s="1"/>
  <c r="N22" i="99"/>
  <c r="N23" i="99" s="1"/>
  <c r="N24" i="99" s="1"/>
  <c r="M21" i="101"/>
  <c r="I21" i="101"/>
  <c r="E21" i="101"/>
  <c r="S21" i="101"/>
  <c r="O21" i="101"/>
  <c r="K21" i="101"/>
  <c r="G21" i="101"/>
  <c r="U21" i="101"/>
  <c r="R21" i="101"/>
  <c r="N21" i="101"/>
  <c r="J21" i="101"/>
  <c r="F21" i="101"/>
  <c r="Q21" i="101"/>
  <c r="T21" i="101"/>
  <c r="P21" i="101"/>
  <c r="L21" i="101"/>
  <c r="H21" i="101"/>
  <c r="D21" i="101"/>
  <c r="U22" i="99"/>
  <c r="U23" i="99" s="1"/>
  <c r="U24" i="99" s="1"/>
  <c r="C10" i="99"/>
  <c r="D10" i="99"/>
  <c r="E10" i="99"/>
  <c r="E14" i="99" s="1"/>
  <c r="F10" i="99"/>
  <c r="G10" i="99"/>
  <c r="G14" i="99" s="1"/>
  <c r="H10" i="99"/>
  <c r="I10" i="99"/>
  <c r="I14" i="99" s="1"/>
  <c r="J10" i="99"/>
  <c r="K10" i="99"/>
  <c r="K14" i="99" s="1"/>
  <c r="L10" i="99"/>
  <c r="M10" i="99"/>
  <c r="M14" i="99" s="1"/>
  <c r="N10" i="99"/>
  <c r="B10" i="99"/>
  <c r="B9" i="99" s="1"/>
  <c r="B8" i="99" s="1"/>
  <c r="B19" i="101"/>
  <c r="B20" i="101" s="1"/>
  <c r="J12" i="101" l="1"/>
  <c r="K12" i="101"/>
  <c r="S12" i="101"/>
  <c r="O12" i="101"/>
  <c r="N14" i="99"/>
  <c r="J14" i="99"/>
  <c r="F14" i="99"/>
  <c r="O14" i="99"/>
  <c r="L14" i="99"/>
  <c r="H14" i="99"/>
  <c r="D14" i="99"/>
  <c r="K9" i="99"/>
  <c r="K8" i="99" s="1"/>
  <c r="G9" i="99"/>
  <c r="G8" i="99" s="1"/>
  <c r="C9" i="99"/>
  <c r="C8" i="99" s="1"/>
  <c r="C14" i="99"/>
  <c r="N9" i="99"/>
  <c r="N8" i="99" s="1"/>
  <c r="J9" i="99"/>
  <c r="J8" i="99" s="1"/>
  <c r="F9" i="99"/>
  <c r="F8" i="99" s="1"/>
  <c r="M9" i="99"/>
  <c r="M8" i="99" s="1"/>
  <c r="I9" i="99"/>
  <c r="I8" i="99" s="1"/>
  <c r="E9" i="99"/>
  <c r="E8" i="99" s="1"/>
  <c r="L9" i="99"/>
  <c r="L8" i="99" s="1"/>
  <c r="H9" i="99"/>
  <c r="H8" i="99" s="1"/>
  <c r="D9" i="99"/>
  <c r="D8" i="99" s="1"/>
  <c r="C21" i="101"/>
  <c r="D22" i="99" l="1"/>
  <c r="D23" i="99" s="1"/>
  <c r="D24" i="99" s="1"/>
  <c r="H22" i="99"/>
  <c r="H23" i="99" s="1"/>
  <c r="H24" i="99" s="1"/>
  <c r="L22" i="99"/>
  <c r="L23" i="99" s="1"/>
  <c r="L24" i="99" s="1"/>
  <c r="B22" i="99"/>
  <c r="B23" i="99" s="1"/>
  <c r="B24" i="99" s="1"/>
  <c r="K22" i="99" l="1"/>
  <c r="K23" i="99" s="1"/>
  <c r="K24" i="99" s="1"/>
  <c r="G22" i="99"/>
  <c r="G23" i="99" s="1"/>
  <c r="G24" i="99" s="1"/>
  <c r="C22" i="99"/>
  <c r="C23" i="99" s="1"/>
  <c r="C24" i="99" s="1"/>
  <c r="E22" i="99"/>
  <c r="E23" i="99" s="1"/>
  <c r="E24" i="99" s="1"/>
  <c r="I22" i="99"/>
  <c r="I23" i="99" s="1"/>
  <c r="I24" i="99" s="1"/>
  <c r="J22" i="99"/>
  <c r="J23" i="99" s="1"/>
  <c r="J24" i="99" s="1"/>
  <c r="F22" i="99"/>
  <c r="F23" i="99" s="1"/>
  <c r="F24" i="99" s="1"/>
  <c r="M22" i="99"/>
  <c r="M23" i="99" s="1"/>
  <c r="M24" i="99" s="1"/>
  <c r="R4" i="33"/>
  <c r="R5" i="33" s="1"/>
  <c r="S4" i="33"/>
  <c r="S5" i="33" s="1"/>
  <c r="T4" i="33"/>
  <c r="T5" i="33" s="1"/>
  <c r="U4" i="33"/>
  <c r="U5" i="33" s="1"/>
  <c r="V4" i="33"/>
  <c r="V5" i="33" s="1"/>
  <c r="B4" i="33"/>
  <c r="B5" i="33" s="1"/>
  <c r="C4" i="33"/>
  <c r="C5" i="33" s="1"/>
  <c r="D4" i="33"/>
  <c r="D5" i="33" s="1"/>
  <c r="E4" i="33"/>
  <c r="F4" i="33"/>
  <c r="F5" i="33" s="1"/>
  <c r="G4" i="33"/>
  <c r="G5" i="33" s="1"/>
  <c r="H4" i="33"/>
  <c r="H5" i="33" s="1"/>
  <c r="I4" i="33"/>
  <c r="J4" i="33"/>
  <c r="J5" i="33" s="1"/>
  <c r="K4" i="33"/>
  <c r="K5" i="33" s="1"/>
  <c r="L4" i="33"/>
  <c r="L5" i="33" s="1"/>
  <c r="M4" i="33"/>
  <c r="N4" i="33"/>
  <c r="N5" i="33" s="1"/>
  <c r="O4" i="33"/>
  <c r="O5" i="33" s="1"/>
  <c r="P4" i="33"/>
  <c r="M5" i="33"/>
  <c r="Q5" i="33"/>
  <c r="I5" i="33"/>
  <c r="E5" i="33"/>
</calcChain>
</file>

<file path=xl/sharedStrings.xml><?xml version="1.0" encoding="utf-8"?>
<sst xmlns="http://schemas.openxmlformats.org/spreadsheetml/2006/main" count="423" uniqueCount="132">
  <si>
    <t>Bus</t>
  </si>
  <si>
    <t>Redfern</t>
  </si>
  <si>
    <t>Stanmore</t>
  </si>
  <si>
    <t>Newtown</t>
  </si>
  <si>
    <t>Lewisham</t>
  </si>
  <si>
    <t>Croydon</t>
  </si>
  <si>
    <t>REDFERN</t>
  </si>
  <si>
    <t>ASHFIELD</t>
  </si>
  <si>
    <t>CENTRAL</t>
  </si>
  <si>
    <t>DOWN SERVICES</t>
  </si>
  <si>
    <t>Petersham</t>
  </si>
  <si>
    <t>UP SERVICES</t>
  </si>
  <si>
    <t>Summer Hill</t>
  </si>
  <si>
    <t>Bus type</t>
  </si>
  <si>
    <t>MB</t>
  </si>
  <si>
    <t>Macdonaldtown</t>
  </si>
  <si>
    <t>Wc</t>
  </si>
  <si>
    <t>CROYDON</t>
  </si>
  <si>
    <t>Service gap</t>
  </si>
  <si>
    <t>STRATHFIELD</t>
  </si>
  <si>
    <t>Homebush</t>
  </si>
  <si>
    <t>Flemington</t>
  </si>
  <si>
    <t>Train Arrives</t>
  </si>
  <si>
    <t>Run #</t>
  </si>
  <si>
    <t>Qty</t>
  </si>
  <si>
    <t>Sun</t>
  </si>
  <si>
    <t>Sat</t>
  </si>
  <si>
    <t>Days</t>
  </si>
  <si>
    <t>Towards Strathfield</t>
  </si>
  <si>
    <t>LIDCOMBE</t>
  </si>
  <si>
    <t>Route 68T1 : Strathfield All to Lidcombe and return</t>
  </si>
  <si>
    <t>722V</t>
  </si>
  <si>
    <t>729V</t>
  </si>
  <si>
    <t>770U</t>
  </si>
  <si>
    <t>706Z</t>
  </si>
  <si>
    <t>708V</t>
  </si>
  <si>
    <t>709V</t>
  </si>
  <si>
    <t>721Z</t>
  </si>
  <si>
    <t>730X</t>
  </si>
  <si>
    <t>720C</t>
  </si>
  <si>
    <t>702A</t>
  </si>
  <si>
    <t>722A</t>
  </si>
  <si>
    <t>765B</t>
  </si>
  <si>
    <t>Route 41T1 : Lidcombe then Central and return</t>
  </si>
  <si>
    <t>860U</t>
  </si>
  <si>
    <t>831U</t>
  </si>
  <si>
    <t>861U</t>
  </si>
  <si>
    <t>830U</t>
  </si>
  <si>
    <t>863V</t>
  </si>
  <si>
    <t>847Z</t>
  </si>
  <si>
    <t>860B</t>
  </si>
  <si>
    <t>831B</t>
  </si>
  <si>
    <t>861B</t>
  </si>
  <si>
    <t>722W</t>
  </si>
  <si>
    <t>729W</t>
  </si>
  <si>
    <t>770V</t>
  </si>
  <si>
    <t>707T</t>
  </si>
  <si>
    <t>708W</t>
  </si>
  <si>
    <t>709W</t>
  </si>
  <si>
    <t>771Y</t>
  </si>
  <si>
    <t>730Y</t>
  </si>
  <si>
    <t>729Y</t>
  </si>
  <si>
    <t>770X</t>
  </si>
  <si>
    <t>702B</t>
  </si>
  <si>
    <t>722B</t>
  </si>
  <si>
    <t>765C</t>
  </si>
  <si>
    <t>720H</t>
  </si>
  <si>
    <t>860A</t>
  </si>
  <si>
    <t>831A</t>
  </si>
  <si>
    <t>861A</t>
  </si>
  <si>
    <t>860T</t>
  </si>
  <si>
    <t>831T</t>
  </si>
  <si>
    <t>861T</t>
  </si>
  <si>
    <t>830T</t>
  </si>
  <si>
    <t>863U</t>
  </si>
  <si>
    <t>Towards Lidcombe</t>
  </si>
  <si>
    <t>Route 40T2 : Strathfield then Central and return</t>
  </si>
  <si>
    <t>Train depart</t>
  </si>
  <si>
    <t>861S</t>
  </si>
  <si>
    <t>862S</t>
  </si>
  <si>
    <t>830S</t>
  </si>
  <si>
    <t>863T</t>
  </si>
  <si>
    <t>700Y</t>
  </si>
  <si>
    <t>762U</t>
  </si>
  <si>
    <t>W595</t>
  </si>
  <si>
    <t>761U</t>
  </si>
  <si>
    <t>200H</t>
  </si>
  <si>
    <t>763U</t>
  </si>
  <si>
    <t>710U</t>
  </si>
  <si>
    <t>713U</t>
  </si>
  <si>
    <t>W597</t>
  </si>
  <si>
    <t>704W</t>
  </si>
  <si>
    <t>217N</t>
  </si>
  <si>
    <t>W091</t>
  </si>
  <si>
    <t>762W</t>
  </si>
  <si>
    <t>763W</t>
  </si>
  <si>
    <t>713W</t>
  </si>
  <si>
    <t>240B</t>
  </si>
  <si>
    <t>243Z</t>
  </si>
  <si>
    <t>764B</t>
  </si>
  <si>
    <t>W517</t>
  </si>
  <si>
    <t>704B</t>
  </si>
  <si>
    <t>701D</t>
  </si>
  <si>
    <t>241B</t>
  </si>
  <si>
    <t>W521</t>
  </si>
  <si>
    <t>282C</t>
  </si>
  <si>
    <t>W582</t>
  </si>
  <si>
    <t>200G</t>
  </si>
  <si>
    <t>862R</t>
  </si>
  <si>
    <t>W586</t>
  </si>
  <si>
    <t>830R</t>
  </si>
  <si>
    <t>863S</t>
  </si>
  <si>
    <t>243H</t>
  </si>
  <si>
    <t>W590</t>
  </si>
  <si>
    <t>700X</t>
  </si>
  <si>
    <t>762T</t>
  </si>
  <si>
    <t>761T</t>
  </si>
  <si>
    <t>763T</t>
  </si>
  <si>
    <t>710T</t>
  </si>
  <si>
    <t>713T</t>
  </si>
  <si>
    <t>704V</t>
  </si>
  <si>
    <t>762V</t>
  </si>
  <si>
    <t>763V</t>
  </si>
  <si>
    <t>713V</t>
  </si>
  <si>
    <t>282B</t>
  </si>
  <si>
    <t>764A</t>
  </si>
  <si>
    <t>704A</t>
  </si>
  <si>
    <t>701C</t>
  </si>
  <si>
    <t>Train Depart</t>
  </si>
  <si>
    <t>Towards Central</t>
  </si>
  <si>
    <t>Up  services start note</t>
  </si>
  <si>
    <t>Burwood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</si>
</sst>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7" formatCode="h:mm\ "/>
    <numFmt numFmtId="168" formatCode="[$-F800]dddd\,\ mmmm\ dd\,\ yyyy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u/>
      <sz val="10"/>
      <name val="Arial Narrow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i/>
      <sz val="10"/>
      <color indexed="10"/>
      <name val="Arial"/>
      <family val="2"/>
    </font>
    <font>
      <sz val="10"/>
      <name val="Arial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Small Fonts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0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1" tint="0.499984740745262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1" tint="0.499984740745262"/>
      </left>
      <right style="thin">
        <color indexed="2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23"/>
      </bottom>
      <diagonal/>
    </border>
  </borders>
  <cellStyleXfs count="3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</cellStyleXfs>
  <cellXfs count="94">
    <xf numFmtId="0" fontId="0" fillId="0" borderId="0" xfId="0"/>
    <xf numFmtId="0" fontId="9" fillId="0" borderId="0" xfId="3" applyFont="1" applyAlignment="1">
      <alignment horizontal="center"/>
    </xf>
    <xf numFmtId="0" fontId="6" fillId="0" borderId="0" xfId="3"/>
    <xf numFmtId="0" fontId="6" fillId="0" borderId="0" xfId="3" applyFont="1"/>
    <xf numFmtId="20" fontId="13" fillId="0" borderId="0" xfId="1" applyNumberFormat="1" applyFont="1" applyBorder="1" applyAlignment="1">
      <alignment horizontal="center" vertical="center"/>
    </xf>
    <xf numFmtId="0" fontId="14" fillId="0" borderId="0" xfId="3" applyFont="1" applyBorder="1" applyAlignment="1">
      <alignment horizontal="right"/>
    </xf>
    <xf numFmtId="0" fontId="6" fillId="0" borderId="0" xfId="3" applyFont="1" applyBorder="1"/>
    <xf numFmtId="0" fontId="10" fillId="0" borderId="0" xfId="3" applyFont="1" applyBorder="1" applyAlignment="1">
      <alignment horizontal="right"/>
    </xf>
    <xf numFmtId="20" fontId="9" fillId="0" borderId="0" xfId="3" applyNumberFormat="1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Font="1" applyBorder="1" applyAlignment="1">
      <alignment horizontal="center"/>
    </xf>
    <xf numFmtId="20" fontId="9" fillId="0" borderId="0" xfId="3" applyNumberFormat="1" applyFont="1" applyAlignment="1">
      <alignment horizontal="center"/>
    </xf>
    <xf numFmtId="0" fontId="9" fillId="0" borderId="0" xfId="4" applyFont="1" applyAlignment="1">
      <alignment horizontal="center"/>
    </xf>
    <xf numFmtId="20" fontId="16" fillId="0" borderId="0" xfId="4" applyNumberFormat="1" applyFont="1" applyAlignment="1">
      <alignment horizontal="center"/>
    </xf>
    <xf numFmtId="20" fontId="12" fillId="0" borderId="0" xfId="2" applyNumberFormat="1" applyFont="1" applyAlignment="1">
      <alignment horizontal="right"/>
    </xf>
    <xf numFmtId="0" fontId="9" fillId="2" borderId="1" xfId="4" applyFont="1" applyFill="1" applyBorder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0" borderId="0" xfId="3" applyFont="1" applyAlignment="1">
      <alignment horizontal="center"/>
    </xf>
    <xf numFmtId="20" fontId="9" fillId="0" borderId="0" xfId="4" applyNumberFormat="1" applyFont="1" applyBorder="1" applyAlignment="1">
      <alignment horizontal="center"/>
    </xf>
    <xf numFmtId="0" fontId="9" fillId="0" borderId="0" xfId="4" applyFont="1"/>
    <xf numFmtId="0" fontId="9" fillId="0" borderId="0" xfId="3" applyFont="1"/>
    <xf numFmtId="20" fontId="9" fillId="0" borderId="0" xfId="8" applyNumberFormat="1" applyFont="1" applyAlignment="1">
      <alignment horizontal="right"/>
    </xf>
    <xf numFmtId="0" fontId="10" fillId="0" borderId="0" xfId="4" applyFont="1" applyAlignment="1">
      <alignment horizontal="right"/>
    </xf>
    <xf numFmtId="0" fontId="7" fillId="0" borderId="0" xfId="3" applyFont="1" applyBorder="1" applyAlignment="1">
      <alignment horizontal="center"/>
    </xf>
    <xf numFmtId="0" fontId="9" fillId="0" borderId="0" xfId="4" applyFont="1" applyAlignment="1">
      <alignment horizontal="right"/>
    </xf>
    <xf numFmtId="0" fontId="9" fillId="0" borderId="2" xfId="4" applyFont="1" applyBorder="1" applyAlignment="1">
      <alignment horizontal="right"/>
    </xf>
    <xf numFmtId="20" fontId="9" fillId="0" borderId="2" xfId="4" applyNumberFormat="1" applyFont="1" applyBorder="1" applyAlignment="1">
      <alignment horizontal="center"/>
    </xf>
    <xf numFmtId="20" fontId="9" fillId="0" borderId="0" xfId="3" applyNumberFormat="1" applyFont="1" applyFill="1" applyBorder="1" applyAlignment="1">
      <alignment horizontal="center"/>
    </xf>
    <xf numFmtId="0" fontId="9" fillId="0" borderId="0" xfId="22" applyFont="1" applyAlignment="1" applyProtection="1">
      <alignment vertical="center"/>
    </xf>
    <xf numFmtId="0" fontId="9" fillId="0" borderId="0" xfId="22" applyFont="1" applyBorder="1" applyAlignment="1" applyProtection="1">
      <alignment vertical="center"/>
    </xf>
    <xf numFmtId="0" fontId="11" fillId="0" borderId="0" xfId="22" applyFont="1" applyBorder="1" applyAlignment="1" applyProtection="1">
      <alignment vertical="center"/>
    </xf>
    <xf numFmtId="0" fontId="9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9" fillId="0" borderId="0" xfId="4" applyFont="1" applyBorder="1"/>
    <xf numFmtId="0" fontId="10" fillId="0" borderId="0" xfId="4" applyFont="1" applyBorder="1" applyAlignment="1">
      <alignment horizontal="right"/>
    </xf>
    <xf numFmtId="20" fontId="19" fillId="0" borderId="0" xfId="3" applyNumberFormat="1" applyFont="1" applyBorder="1" applyAlignment="1">
      <alignment horizontal="center"/>
    </xf>
    <xf numFmtId="20" fontId="9" fillId="0" borderId="0" xfId="4" applyNumberFormat="1" applyFont="1" applyAlignment="1">
      <alignment horizontal="center"/>
    </xf>
    <xf numFmtId="2" fontId="20" fillId="0" borderId="0" xfId="3" applyNumberFormat="1" applyFont="1" applyAlignment="1">
      <alignment horizontal="center"/>
    </xf>
    <xf numFmtId="0" fontId="14" fillId="0" borderId="0" xfId="4" applyFont="1" applyAlignment="1">
      <alignment horizontal="right" vertical="center"/>
    </xf>
    <xf numFmtId="0" fontId="10" fillId="0" borderId="2" xfId="3" applyFont="1" applyBorder="1" applyAlignment="1">
      <alignment horizontal="right"/>
    </xf>
    <xf numFmtId="20" fontId="9" fillId="0" borderId="2" xfId="3" applyNumberFormat="1" applyFont="1" applyBorder="1" applyAlignment="1">
      <alignment horizontal="center"/>
    </xf>
    <xf numFmtId="0" fontId="17" fillId="0" borderId="0" xfId="3" applyFont="1" applyAlignment="1">
      <alignment horizontal="center"/>
    </xf>
    <xf numFmtId="0" fontId="21" fillId="3" borderId="0" xfId="32" applyFill="1"/>
    <xf numFmtId="0" fontId="22" fillId="3" borderId="0" xfId="32" applyFont="1" applyFill="1"/>
    <xf numFmtId="167" fontId="23" fillId="3" borderId="0" xfId="32" applyNumberFormat="1" applyFont="1" applyFill="1" applyBorder="1" applyAlignment="1">
      <alignment horizontal="center" vertical="center"/>
    </xf>
    <xf numFmtId="0" fontId="24" fillId="3" borderId="0" xfId="32" applyFont="1" applyFill="1" applyBorder="1" applyAlignment="1">
      <alignment horizontal="right" vertical="center"/>
    </xf>
    <xf numFmtId="18" fontId="22" fillId="3" borderId="3" xfId="32" applyNumberFormat="1" applyFont="1" applyFill="1" applyBorder="1" applyAlignment="1">
      <alignment horizontal="center" vertical="center"/>
    </xf>
    <xf numFmtId="0" fontId="25" fillId="3" borderId="4" xfId="32" applyFont="1" applyFill="1" applyBorder="1" applyAlignment="1">
      <alignment horizontal="right" vertical="center"/>
    </xf>
    <xf numFmtId="18" fontId="22" fillId="3" borderId="5" xfId="32" applyNumberFormat="1" applyFont="1" applyFill="1" applyBorder="1" applyAlignment="1">
      <alignment horizontal="center" vertical="center"/>
    </xf>
    <xf numFmtId="0" fontId="22" fillId="3" borderId="6" xfId="32" applyFont="1" applyFill="1" applyBorder="1" applyAlignment="1">
      <alignment horizontal="right" vertical="center"/>
    </xf>
    <xf numFmtId="18" fontId="22" fillId="3" borderId="7" xfId="32" applyNumberFormat="1" applyFont="1" applyFill="1" applyBorder="1" applyAlignment="1">
      <alignment horizontal="center" vertical="center" wrapText="1"/>
    </xf>
    <xf numFmtId="0" fontId="25" fillId="3" borderId="7" xfId="32" applyFont="1" applyFill="1" applyBorder="1" applyAlignment="1">
      <alignment horizontal="right" vertical="center" wrapText="1"/>
    </xf>
    <xf numFmtId="18" fontId="22" fillId="3" borderId="8" xfId="32" applyNumberFormat="1" applyFont="1" applyFill="1" applyBorder="1" applyAlignment="1">
      <alignment horizontal="center" vertical="center" wrapText="1"/>
    </xf>
    <xf numFmtId="0" fontId="25" fillId="3" borderId="9" xfId="32" applyFont="1" applyFill="1" applyBorder="1" applyAlignment="1">
      <alignment horizontal="right" vertical="center" wrapText="1"/>
    </xf>
    <xf numFmtId="0" fontId="22" fillId="3" borderId="7" xfId="32" applyNumberFormat="1" applyFont="1" applyFill="1" applyBorder="1" applyAlignment="1">
      <alignment horizontal="center" vertical="center" wrapText="1"/>
    </xf>
    <xf numFmtId="0" fontId="25" fillId="3" borderId="8" xfId="32" applyFont="1" applyFill="1" applyBorder="1" applyAlignment="1">
      <alignment horizontal="right" vertical="center" wrapText="1"/>
    </xf>
    <xf numFmtId="0" fontId="22" fillId="3" borderId="9" xfId="32" applyFont="1" applyFill="1" applyBorder="1" applyAlignment="1">
      <alignment horizontal="right" vertical="center"/>
    </xf>
    <xf numFmtId="18" fontId="22" fillId="3" borderId="13" xfId="32" applyNumberFormat="1" applyFont="1" applyFill="1" applyBorder="1" applyAlignment="1">
      <alignment horizontal="center" vertical="center"/>
    </xf>
    <xf numFmtId="0" fontId="25" fillId="3" borderId="8" xfId="32" applyFont="1" applyFill="1" applyBorder="1" applyAlignment="1">
      <alignment horizontal="right" vertical="center"/>
    </xf>
    <xf numFmtId="0" fontId="21" fillId="3" borderId="0" xfId="32" applyFill="1" applyAlignment="1">
      <alignment vertical="center"/>
    </xf>
    <xf numFmtId="0" fontId="22" fillId="3" borderId="0" xfId="32" applyFont="1" applyFill="1" applyAlignment="1">
      <alignment vertical="center"/>
    </xf>
    <xf numFmtId="0" fontId="26" fillId="3" borderId="10" xfId="32" applyFont="1" applyFill="1" applyBorder="1" applyAlignment="1">
      <alignment horizontal="left" vertical="center" wrapText="1"/>
    </xf>
    <xf numFmtId="0" fontId="26" fillId="3" borderId="11" xfId="32" applyFont="1" applyFill="1" applyBorder="1" applyAlignment="1">
      <alignment horizontal="left" vertical="center" wrapText="1"/>
    </xf>
    <xf numFmtId="0" fontId="27" fillId="3" borderId="0" xfId="32" applyFont="1" applyFill="1"/>
    <xf numFmtId="0" fontId="28" fillId="3" borderId="0" xfId="32" applyFont="1" applyFill="1"/>
    <xf numFmtId="0" fontId="26" fillId="3" borderId="0" xfId="32" applyFont="1" applyFill="1"/>
    <xf numFmtId="0" fontId="29" fillId="3" borderId="0" xfId="32" applyFont="1" applyFill="1"/>
    <xf numFmtId="168" fontId="26" fillId="3" borderId="0" xfId="32" applyNumberFormat="1" applyFont="1" applyFill="1" applyAlignment="1">
      <alignment horizontal="center"/>
    </xf>
    <xf numFmtId="168" fontId="26" fillId="3" borderId="0" xfId="32" applyNumberFormat="1" applyFont="1" applyFill="1" applyAlignment="1">
      <alignment horizontal="center"/>
    </xf>
    <xf numFmtId="168" fontId="26" fillId="3" borderId="0" xfId="32" applyNumberFormat="1" applyFont="1" applyFill="1" applyAlignment="1"/>
    <xf numFmtId="18" fontId="22" fillId="3" borderId="12" xfId="32" applyNumberFormat="1" applyFont="1" applyFill="1" applyBorder="1" applyAlignment="1">
      <alignment horizontal="center" vertical="center"/>
    </xf>
    <xf numFmtId="0" fontId="25" fillId="3" borderId="7" xfId="32" applyFont="1" applyFill="1" applyBorder="1" applyAlignment="1">
      <alignment horizontal="right" vertical="center"/>
    </xf>
    <xf numFmtId="0" fontId="25" fillId="3" borderId="6" xfId="32" applyFont="1" applyFill="1" applyBorder="1" applyAlignment="1">
      <alignment horizontal="right" vertical="center"/>
    </xf>
    <xf numFmtId="0" fontId="24" fillId="4" borderId="0" xfId="32" applyFont="1" applyFill="1" applyBorder="1" applyAlignment="1">
      <alignment horizontal="right" vertical="center"/>
    </xf>
    <xf numFmtId="167" fontId="23" fillId="4" borderId="0" xfId="32" applyNumberFormat="1" applyFont="1" applyFill="1" applyBorder="1" applyAlignment="1">
      <alignment horizontal="center" vertical="center"/>
    </xf>
    <xf numFmtId="20" fontId="9" fillId="3" borderId="0" xfId="4" applyNumberFormat="1" applyFont="1" applyFill="1" applyAlignment="1">
      <alignment horizontal="center"/>
    </xf>
    <xf numFmtId="20" fontId="9" fillId="3" borderId="0" xfId="4" applyNumberFormat="1" applyFont="1" applyFill="1" applyAlignment="1">
      <alignment horizontal="center" vertical="center"/>
    </xf>
    <xf numFmtId="20" fontId="9" fillId="3" borderId="0" xfId="4" applyNumberFormat="1" applyFont="1" applyFill="1" applyBorder="1" applyAlignment="1">
      <alignment horizontal="center"/>
    </xf>
    <xf numFmtId="20" fontId="9" fillId="3" borderId="0" xfId="4" applyNumberFormat="1" applyFont="1" applyFill="1" applyBorder="1" applyAlignment="1">
      <alignment horizontal="center" vertical="center"/>
    </xf>
    <xf numFmtId="20" fontId="9" fillId="3" borderId="2" xfId="4" applyNumberFormat="1" applyFont="1" applyFill="1" applyBorder="1" applyAlignment="1">
      <alignment horizontal="center"/>
    </xf>
    <xf numFmtId="20" fontId="9" fillId="3" borderId="2" xfId="3" applyNumberFormat="1" applyFont="1" applyFill="1" applyBorder="1" applyAlignment="1">
      <alignment horizontal="center" vertical="center"/>
    </xf>
    <xf numFmtId="20" fontId="9" fillId="3" borderId="0" xfId="2" applyNumberFormat="1" applyFont="1" applyFill="1" applyAlignment="1">
      <alignment horizontal="center"/>
    </xf>
    <xf numFmtId="20" fontId="18" fillId="3" borderId="0" xfId="2" applyNumberFormat="1" applyFont="1" applyFill="1" applyAlignment="1">
      <alignment horizontal="center"/>
    </xf>
    <xf numFmtId="0" fontId="6" fillId="0" borderId="0" xfId="22" applyFont="1"/>
    <xf numFmtId="0" fontId="30" fillId="0" borderId="0" xfId="4" applyFont="1" applyAlignment="1" applyProtection="1">
      <alignment horizontal="left" vertical="center"/>
      <protection locked="0"/>
    </xf>
    <xf numFmtId="0" fontId="31" fillId="0" borderId="0" xfId="3" applyFont="1" applyAlignment="1">
      <alignment horizontal="center"/>
    </xf>
    <xf numFmtId="20" fontId="9" fillId="3" borderId="0" xfId="3" applyNumberFormat="1" applyFont="1" applyFill="1" applyBorder="1" applyAlignment="1">
      <alignment horizontal="center"/>
    </xf>
    <xf numFmtId="20" fontId="9" fillId="3" borderId="0" xfId="3" applyNumberFormat="1" applyFont="1" applyFill="1" applyAlignment="1">
      <alignment horizontal="center"/>
    </xf>
    <xf numFmtId="20" fontId="9" fillId="3" borderId="2" xfId="3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9" fillId="3" borderId="0" xfId="3" applyFont="1" applyFill="1"/>
    <xf numFmtId="18" fontId="22" fillId="3" borderId="14" xfId="32" applyNumberFormat="1" applyFont="1" applyFill="1" applyBorder="1" applyAlignment="1">
      <alignment horizontal="center" vertical="center" wrapText="1"/>
    </xf>
  </cellXfs>
  <cellStyles count="33">
    <cellStyle name="Comma 2" xfId="10"/>
    <cellStyle name="Comma 3" xfId="11"/>
    <cellStyle name="Comma 4" xfId="12"/>
    <cellStyle name="Comma 5" xfId="13"/>
    <cellStyle name="Currency 2" xfId="14"/>
    <cellStyle name="Normal" xfId="0" builtinId="0"/>
    <cellStyle name="Normal 10" xfId="22"/>
    <cellStyle name="Normal 11" xfId="24"/>
    <cellStyle name="Normal 11 2" xfId="25"/>
    <cellStyle name="Normal 11 3" xfId="26"/>
    <cellStyle name="Normal 12" xfId="27"/>
    <cellStyle name="Normal 13" xfId="28"/>
    <cellStyle name="Normal 13 2" xfId="29"/>
    <cellStyle name="Normal 14" xfId="30"/>
    <cellStyle name="Normal 15" xfId="31"/>
    <cellStyle name="Normal 2" xfId="5"/>
    <cellStyle name="Normal 2 2" xfId="7"/>
    <cellStyle name="Normal 2 3" xfId="15"/>
    <cellStyle name="Normal 2 4" xfId="32"/>
    <cellStyle name="Normal 3" xfId="6"/>
    <cellStyle name="Normal 3 2" xfId="9"/>
    <cellStyle name="Normal 4" xfId="16"/>
    <cellStyle name="Normal 5" xfId="17"/>
    <cellStyle name="Normal 5 2" xfId="18"/>
    <cellStyle name="Normal 6" xfId="19"/>
    <cellStyle name="Normal 7" xfId="20"/>
    <cellStyle name="Normal 8" xfId="21"/>
    <cellStyle name="Normal 9" xfId="23"/>
    <cellStyle name="Normal_1 WTT (2)" xfId="1"/>
    <cellStyle name="Normal_32-WTT" xfId="2"/>
    <cellStyle name="Normal_3D-WTT" xfId="8"/>
    <cellStyle name="Normal_WTT" xfId="3"/>
    <cellStyle name="Normal_WTT (4)" xfId="4"/>
  </cellStyles>
  <dxfs count="32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FF00FF"/>
      <color rgb="FF0000FF"/>
      <color rgb="FFFFCCFF"/>
      <color rgb="FF33CC33"/>
      <color rgb="FF007434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ckwork%20Transport/1.%20Bussing%20Weekend/2019%20Specs/4P_06070419/4P_06070419_Final_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T2 WTT"/>
      <sheetName val="53T2 WTT"/>
      <sheetName val="54T2 WTT"/>
      <sheetName val="55T2 WT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tabSelected="1" view="pageBreakPreview" zoomScale="80" zoomScaleNormal="55" zoomScaleSheetLayoutView="80" workbookViewId="0">
      <selection activeCell="V27" sqref="V27"/>
    </sheetView>
  </sheetViews>
  <sheetFormatPr defaultRowHeight="13.2" x14ac:dyDescent="0.25"/>
  <cols>
    <col min="1" max="1" width="28.21875" style="44" customWidth="1"/>
    <col min="2" max="27" width="9.5546875" style="44" customWidth="1"/>
    <col min="28" max="16384" width="8.88671875" style="44"/>
  </cols>
  <sheetData>
    <row r="1" spans="1:32" ht="19.8" customHeight="1" x14ac:dyDescent="0.25">
      <c r="A1" s="71">
        <v>43694</v>
      </c>
      <c r="B1" s="70"/>
      <c r="C1" s="69"/>
      <c r="D1" s="69"/>
      <c r="E1" s="69"/>
    </row>
    <row r="2" spans="1:32" ht="15.6" x14ac:dyDescent="0.3">
      <c r="A2" s="68"/>
      <c r="C2" s="67"/>
      <c r="D2" s="67"/>
      <c r="E2" s="67"/>
    </row>
    <row r="3" spans="1:32" ht="17.399999999999999" x14ac:dyDescent="0.3">
      <c r="A3" s="66" t="s">
        <v>43</v>
      </c>
    </row>
    <row r="4" spans="1:32" ht="21.6" customHeight="1" x14ac:dyDescent="0.25">
      <c r="A4" s="45"/>
      <c r="B4" s="45"/>
      <c r="C4" s="45"/>
      <c r="D4" s="65"/>
      <c r="E4" s="65"/>
      <c r="F4" s="65"/>
      <c r="G4" s="65"/>
      <c r="H4" s="65"/>
      <c r="I4" s="65"/>
      <c r="J4" s="65"/>
      <c r="K4" s="65"/>
    </row>
    <row r="5" spans="1:32" ht="21" customHeight="1" x14ac:dyDescent="0.25">
      <c r="A5" s="64" t="s">
        <v>75</v>
      </c>
      <c r="B5" s="63"/>
    </row>
    <row r="6" spans="1:32" s="61" customFormat="1" ht="21.6" customHeight="1" x14ac:dyDescent="0.25">
      <c r="A6" s="57" t="s">
        <v>27</v>
      </c>
      <c r="B6" s="54" t="s">
        <v>26</v>
      </c>
      <c r="C6" s="54" t="s">
        <v>26</v>
      </c>
      <c r="D6" s="54" t="s">
        <v>26</v>
      </c>
      <c r="E6" s="54" t="s">
        <v>26</v>
      </c>
      <c r="F6" s="54" t="s">
        <v>26</v>
      </c>
      <c r="G6" s="54" t="s">
        <v>26</v>
      </c>
      <c r="H6" s="54" t="s">
        <v>26</v>
      </c>
      <c r="I6" s="54" t="s">
        <v>26</v>
      </c>
      <c r="J6" s="54" t="s">
        <v>26</v>
      </c>
      <c r="K6" s="54" t="s">
        <v>26</v>
      </c>
      <c r="L6" s="54" t="s">
        <v>25</v>
      </c>
      <c r="M6" s="54" t="s">
        <v>25</v>
      </c>
      <c r="N6" s="54" t="s">
        <v>25</v>
      </c>
      <c r="O6" s="54" t="s">
        <v>25</v>
      </c>
      <c r="P6" s="54" t="s">
        <v>25</v>
      </c>
      <c r="Q6" s="54" t="s">
        <v>25</v>
      </c>
      <c r="R6" s="54" t="s">
        <v>25</v>
      </c>
      <c r="S6" s="54" t="s">
        <v>25</v>
      </c>
      <c r="T6" s="54" t="s">
        <v>25</v>
      </c>
      <c r="U6" s="54" t="s">
        <v>25</v>
      </c>
      <c r="V6" s="54" t="s">
        <v>25</v>
      </c>
      <c r="W6" s="54" t="s">
        <v>25</v>
      </c>
      <c r="X6" s="54" t="s">
        <v>25</v>
      </c>
      <c r="Y6" s="44"/>
      <c r="Z6" s="44"/>
      <c r="AA6" s="44"/>
      <c r="AB6" s="44"/>
      <c r="AC6" s="62"/>
      <c r="AD6" s="62"/>
      <c r="AE6" s="62"/>
      <c r="AF6" s="62"/>
    </row>
    <row r="7" spans="1:32" ht="21.6" customHeight="1" x14ac:dyDescent="0.25">
      <c r="A7" s="53" t="s">
        <v>24</v>
      </c>
      <c r="B7" s="56">
        <v>2</v>
      </c>
      <c r="C7" s="56">
        <v>2</v>
      </c>
      <c r="D7" s="56">
        <v>2</v>
      </c>
      <c r="E7" s="56">
        <v>2</v>
      </c>
      <c r="F7" s="56">
        <v>2</v>
      </c>
      <c r="G7" s="56">
        <v>3</v>
      </c>
      <c r="H7" s="56">
        <v>2</v>
      </c>
      <c r="I7" s="56">
        <v>2</v>
      </c>
      <c r="J7" s="56">
        <v>2</v>
      </c>
      <c r="K7" s="56">
        <v>2</v>
      </c>
      <c r="L7" s="56">
        <v>2</v>
      </c>
      <c r="M7" s="56">
        <v>2</v>
      </c>
      <c r="N7" s="56">
        <v>2</v>
      </c>
      <c r="O7" s="56">
        <v>2</v>
      </c>
      <c r="P7" s="56">
        <v>2</v>
      </c>
      <c r="Q7" s="56">
        <v>2</v>
      </c>
      <c r="R7" s="56">
        <v>2</v>
      </c>
      <c r="S7" s="56">
        <v>2</v>
      </c>
      <c r="T7" s="56">
        <v>2</v>
      </c>
      <c r="U7" s="56">
        <v>2</v>
      </c>
      <c r="V7" s="56">
        <v>2</v>
      </c>
      <c r="W7" s="56">
        <v>2</v>
      </c>
      <c r="X7" s="56">
        <v>2</v>
      </c>
      <c r="AC7" s="45"/>
      <c r="AD7" s="45"/>
      <c r="AE7" s="45"/>
      <c r="AF7" s="45"/>
    </row>
    <row r="8" spans="1:32" ht="21.6" customHeight="1" x14ac:dyDescent="0.25">
      <c r="A8" s="60" t="s">
        <v>8</v>
      </c>
      <c r="B8" s="59">
        <f>MOD(B9-TIME(0,33,0),1)</f>
        <v>0.95625000000000004</v>
      </c>
      <c r="C8" s="59">
        <f t="shared" ref="C8:U8" si="0">MOD(C9-TIME(0,33,0),1)</f>
        <v>0.95833333333333326</v>
      </c>
      <c r="D8" s="59">
        <f t="shared" si="0"/>
        <v>0.96388888888888891</v>
      </c>
      <c r="E8" s="59">
        <f t="shared" si="0"/>
        <v>0.97500000000000009</v>
      </c>
      <c r="F8" s="59">
        <f t="shared" si="0"/>
        <v>0.97777777777777786</v>
      </c>
      <c r="G8" s="59">
        <f t="shared" si="0"/>
        <v>0.98472222222222228</v>
      </c>
      <c r="H8" s="59">
        <f t="shared" si="0"/>
        <v>0.99583333333333335</v>
      </c>
      <c r="I8" s="59">
        <f t="shared" si="0"/>
        <v>0.99861111111111112</v>
      </c>
      <c r="J8" s="59">
        <f t="shared" si="0"/>
        <v>5.5555555555555636E-3</v>
      </c>
      <c r="K8" s="59">
        <f t="shared" si="0"/>
        <v>1.6666666666666635E-2</v>
      </c>
      <c r="L8" s="59">
        <f t="shared" si="0"/>
        <v>1.9444444444444403E-2</v>
      </c>
      <c r="M8" s="59">
        <f t="shared" si="0"/>
        <v>2.6388888888889045E-2</v>
      </c>
      <c r="N8" s="59">
        <f t="shared" si="0"/>
        <v>3.7500000000000117E-2</v>
      </c>
      <c r="O8" s="59">
        <f t="shared" si="0"/>
        <v>4.0277777777777884E-2</v>
      </c>
      <c r="P8" s="59">
        <f t="shared" si="0"/>
        <v>5.8333333333333376E-2</v>
      </c>
      <c r="Q8" s="59">
        <f t="shared" si="0"/>
        <v>6.1111111111111144E-2</v>
      </c>
      <c r="R8" s="59">
        <f t="shared" si="0"/>
        <v>0.18333333333333332</v>
      </c>
      <c r="S8" s="59">
        <f t="shared" si="0"/>
        <v>0.18611111111111109</v>
      </c>
      <c r="T8" s="59">
        <f t="shared" si="0"/>
        <v>0.1958333333333333</v>
      </c>
      <c r="U8" s="59">
        <f t="shared" si="0"/>
        <v>0.20624999999999996</v>
      </c>
      <c r="V8" s="59">
        <f t="shared" ref="V8:X8" si="1">MOD(V9-TIME(0,33,0),1)</f>
        <v>0.20833333333333334</v>
      </c>
      <c r="W8" s="59">
        <f t="shared" si="1"/>
        <v>0.21666666666666665</v>
      </c>
      <c r="X8" s="59">
        <f t="shared" si="1"/>
        <v>0.2305555555555556</v>
      </c>
      <c r="AC8" s="45"/>
      <c r="AD8" s="45"/>
      <c r="AE8" s="45"/>
      <c r="AF8" s="45"/>
    </row>
    <row r="9" spans="1:32" ht="21.6" customHeight="1" x14ac:dyDescent="0.25">
      <c r="A9" s="73" t="s">
        <v>29</v>
      </c>
      <c r="B9" s="72">
        <f>MOD(B10-TIME(0,6,0),1)</f>
        <v>0.97916666666666674</v>
      </c>
      <c r="C9" s="72">
        <f t="shared" ref="C9:N9" si="2">MOD(C10-TIME(0,6,0),1)</f>
        <v>0.98124999999999996</v>
      </c>
      <c r="D9" s="72">
        <f t="shared" si="2"/>
        <v>0.9868055555555556</v>
      </c>
      <c r="E9" s="72">
        <f t="shared" si="2"/>
        <v>0.99791666666666679</v>
      </c>
      <c r="F9" s="72">
        <f t="shared" si="2"/>
        <v>6.94444444444553E-4</v>
      </c>
      <c r="G9" s="72">
        <f t="shared" si="2"/>
        <v>7.6388888888889728E-3</v>
      </c>
      <c r="H9" s="72">
        <f t="shared" si="2"/>
        <v>1.8750000000000044E-2</v>
      </c>
      <c r="I9" s="72">
        <f t="shared" si="2"/>
        <v>2.1527777777777812E-2</v>
      </c>
      <c r="J9" s="72">
        <f t="shared" si="2"/>
        <v>2.8472222222222232E-2</v>
      </c>
      <c r="K9" s="72">
        <f t="shared" si="2"/>
        <v>3.9583333333333304E-2</v>
      </c>
      <c r="L9" s="72">
        <f t="shared" si="2"/>
        <v>4.2361111111111072E-2</v>
      </c>
      <c r="M9" s="72">
        <f t="shared" si="2"/>
        <v>4.9305555555555713E-2</v>
      </c>
      <c r="N9" s="72">
        <f t="shared" si="2"/>
        <v>6.0416666666666785E-2</v>
      </c>
      <c r="O9" s="72">
        <f>MOD(O10-TIME(0,6,0),1)</f>
        <v>6.3194444444444553E-2</v>
      </c>
      <c r="P9" s="72">
        <f t="shared" ref="P9:X9" si="3">MOD(P10-TIME(0,6,0),1)</f>
        <v>8.1250000000000044E-2</v>
      </c>
      <c r="Q9" s="72">
        <f t="shared" si="3"/>
        <v>8.4027777777777812E-2</v>
      </c>
      <c r="R9" s="72">
        <f t="shared" si="3"/>
        <v>0.20624999999999999</v>
      </c>
      <c r="S9" s="72">
        <f t="shared" si="3"/>
        <v>0.20902777777777776</v>
      </c>
      <c r="T9" s="72">
        <f t="shared" si="3"/>
        <v>0.21874999999999997</v>
      </c>
      <c r="U9" s="72">
        <f t="shared" si="3"/>
        <v>0.22916666666666663</v>
      </c>
      <c r="V9" s="72">
        <f t="shared" si="3"/>
        <v>0.23125000000000001</v>
      </c>
      <c r="W9" s="72">
        <f t="shared" si="3"/>
        <v>0.23958333333333331</v>
      </c>
      <c r="X9" s="72">
        <f t="shared" si="3"/>
        <v>0.25347222222222227</v>
      </c>
      <c r="AC9" s="45"/>
      <c r="AD9" s="45"/>
      <c r="AE9" s="45"/>
      <c r="AF9" s="45"/>
    </row>
    <row r="10" spans="1:32" ht="21" customHeight="1" x14ac:dyDescent="0.25">
      <c r="A10" s="57" t="s">
        <v>128</v>
      </c>
      <c r="B10" s="54">
        <v>0.98333333333333339</v>
      </c>
      <c r="C10" s="54">
        <v>0.98541666666666661</v>
      </c>
      <c r="D10" s="54">
        <v>0.99097222222222225</v>
      </c>
      <c r="E10" s="54">
        <v>1.0020833333333334</v>
      </c>
      <c r="F10" s="54">
        <v>1.0048611111111112</v>
      </c>
      <c r="G10" s="54">
        <v>1.0118055555555556</v>
      </c>
      <c r="H10" s="54">
        <v>1.0229166666666667</v>
      </c>
      <c r="I10" s="54">
        <v>1.0256944444444445</v>
      </c>
      <c r="J10" s="54">
        <v>1.0326388888888889</v>
      </c>
      <c r="K10" s="54">
        <v>1.04375</v>
      </c>
      <c r="L10" s="54">
        <v>1.0465277777777777</v>
      </c>
      <c r="M10" s="54">
        <v>1.0534722222222224</v>
      </c>
      <c r="N10" s="54">
        <v>1.0645833333333334</v>
      </c>
      <c r="O10" s="54">
        <v>1.0673611111111112</v>
      </c>
      <c r="P10" s="54">
        <v>1.0854166666666667</v>
      </c>
      <c r="Q10" s="54">
        <v>1.0881944444444445</v>
      </c>
      <c r="R10" s="54">
        <v>0.21041666666666667</v>
      </c>
      <c r="S10" s="54">
        <v>0.21319444444444444</v>
      </c>
      <c r="T10" s="54">
        <v>0.22291666666666665</v>
      </c>
      <c r="U10" s="54">
        <v>0.23333333333333331</v>
      </c>
      <c r="V10" s="54">
        <v>0.23541666666666669</v>
      </c>
      <c r="W10" s="54">
        <v>0.24374999999999999</v>
      </c>
      <c r="X10" s="54">
        <v>0.25763888888888892</v>
      </c>
      <c r="AC10" s="45"/>
      <c r="AD10" s="45"/>
      <c r="AE10" s="45"/>
      <c r="AF10" s="45"/>
    </row>
    <row r="11" spans="1:32" ht="21" customHeight="1" x14ac:dyDescent="0.25">
      <c r="A11" s="53" t="s">
        <v>23</v>
      </c>
      <c r="B11" s="52" t="s">
        <v>53</v>
      </c>
      <c r="C11" s="52" t="s">
        <v>44</v>
      </c>
      <c r="D11" s="52" t="s">
        <v>54</v>
      </c>
      <c r="E11" s="52" t="s">
        <v>55</v>
      </c>
      <c r="F11" s="52" t="s">
        <v>45</v>
      </c>
      <c r="G11" s="52" t="s">
        <v>56</v>
      </c>
      <c r="H11" s="52" t="s">
        <v>57</v>
      </c>
      <c r="I11" s="52" t="s">
        <v>46</v>
      </c>
      <c r="J11" s="52" t="s">
        <v>58</v>
      </c>
      <c r="K11" s="52" t="s">
        <v>59</v>
      </c>
      <c r="L11" s="52" t="s">
        <v>47</v>
      </c>
      <c r="M11" s="52" t="s">
        <v>60</v>
      </c>
      <c r="N11" s="52" t="s">
        <v>61</v>
      </c>
      <c r="O11" s="52" t="s">
        <v>48</v>
      </c>
      <c r="P11" s="52" t="s">
        <v>62</v>
      </c>
      <c r="Q11" s="52" t="s">
        <v>49</v>
      </c>
      <c r="R11" s="52" t="s">
        <v>63</v>
      </c>
      <c r="S11" s="52" t="s">
        <v>50</v>
      </c>
      <c r="T11" s="52" t="s">
        <v>64</v>
      </c>
      <c r="U11" s="52" t="s">
        <v>65</v>
      </c>
      <c r="V11" s="52" t="s">
        <v>51</v>
      </c>
      <c r="W11" s="52" t="s">
        <v>66</v>
      </c>
      <c r="X11" s="52" t="s">
        <v>52</v>
      </c>
      <c r="AC11" s="45"/>
      <c r="AD11" s="45"/>
      <c r="AE11" s="45"/>
      <c r="AF11" s="45"/>
    </row>
    <row r="12" spans="1:32" ht="21" hidden="1" customHeight="1" x14ac:dyDescent="0.25">
      <c r="A12" s="47" t="s">
        <v>18</v>
      </c>
      <c r="B12" s="46"/>
      <c r="C12" s="46">
        <f>MOD(C8-B8,1)</f>
        <v>2.0833333333332149E-3</v>
      </c>
      <c r="D12" s="46">
        <f t="shared" ref="D12:X12" si="4">MOD(D8-C8,1)</f>
        <v>5.5555555555556468E-3</v>
      </c>
      <c r="E12" s="46">
        <f t="shared" si="4"/>
        <v>1.1111111111111183E-2</v>
      </c>
      <c r="F12" s="46">
        <f t="shared" si="4"/>
        <v>2.7777777777777679E-3</v>
      </c>
      <c r="G12" s="46">
        <f t="shared" si="4"/>
        <v>6.9444444444444198E-3</v>
      </c>
      <c r="H12" s="46">
        <f t="shared" si="4"/>
        <v>1.1111111111111072E-2</v>
      </c>
      <c r="I12" s="46">
        <f t="shared" si="4"/>
        <v>2.7777777777777679E-3</v>
      </c>
      <c r="J12" s="46">
        <f t="shared" si="4"/>
        <v>6.9444444444444198E-3</v>
      </c>
      <c r="K12" s="46">
        <f t="shared" si="4"/>
        <v>1.1111111111111072E-2</v>
      </c>
      <c r="L12" s="46">
        <f t="shared" si="4"/>
        <v>2.7777777777777679E-3</v>
      </c>
      <c r="M12" s="46">
        <f t="shared" si="4"/>
        <v>6.9444444444446418E-3</v>
      </c>
      <c r="N12" s="46">
        <f t="shared" si="4"/>
        <v>1.1111111111111072E-2</v>
      </c>
      <c r="O12" s="46">
        <f t="shared" si="4"/>
        <v>2.7777777777777679E-3</v>
      </c>
      <c r="P12" s="46">
        <f t="shared" si="4"/>
        <v>1.8055555555555491E-2</v>
      </c>
      <c r="Q12" s="46">
        <f t="shared" si="4"/>
        <v>2.7777777777777679E-3</v>
      </c>
      <c r="R12" s="46">
        <f t="shared" si="4"/>
        <v>0.12222222222222218</v>
      </c>
      <c r="S12" s="46">
        <f t="shared" si="4"/>
        <v>2.7777777777777679E-3</v>
      </c>
      <c r="T12" s="46">
        <f t="shared" si="4"/>
        <v>9.7222222222222154E-3</v>
      </c>
      <c r="U12" s="46">
        <f t="shared" si="4"/>
        <v>1.0416666666666657E-2</v>
      </c>
      <c r="V12" s="46">
        <f t="shared" si="4"/>
        <v>2.0833333333333814E-3</v>
      </c>
      <c r="W12" s="46">
        <f t="shared" si="4"/>
        <v>8.3333333333333037E-3</v>
      </c>
      <c r="X12" s="46">
        <f t="shared" si="4"/>
        <v>1.3888888888888951E-2</v>
      </c>
      <c r="AC12" s="45"/>
      <c r="AD12" s="45"/>
      <c r="AE12" s="45"/>
      <c r="AF12" s="45"/>
    </row>
    <row r="13" spans="1:32" ht="2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21" customHeight="1" x14ac:dyDescent="0.25">
      <c r="A14" s="64" t="s">
        <v>129</v>
      </c>
      <c r="B14" s="6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21" customHeight="1" x14ac:dyDescent="0.25">
      <c r="A15" s="57" t="s">
        <v>27</v>
      </c>
      <c r="B15" s="54" t="s">
        <v>26</v>
      </c>
      <c r="C15" s="54" t="s">
        <v>26</v>
      </c>
      <c r="D15" s="54" t="s">
        <v>26</v>
      </c>
      <c r="E15" s="54" t="s">
        <v>26</v>
      </c>
      <c r="F15" s="54" t="s">
        <v>26</v>
      </c>
      <c r="G15" s="54" t="s">
        <v>25</v>
      </c>
      <c r="H15" s="54" t="s">
        <v>25</v>
      </c>
      <c r="I15" s="54" t="s">
        <v>25</v>
      </c>
      <c r="J15" s="54" t="s">
        <v>25</v>
      </c>
      <c r="K15" s="54" t="s">
        <v>25</v>
      </c>
      <c r="L15" s="54" t="s">
        <v>25</v>
      </c>
      <c r="M15" s="54" t="s">
        <v>25</v>
      </c>
      <c r="N15" s="54" t="s">
        <v>25</v>
      </c>
      <c r="O15" s="54" t="s">
        <v>25</v>
      </c>
      <c r="P15" s="54" t="s">
        <v>25</v>
      </c>
      <c r="Q15" s="54" t="s">
        <v>25</v>
      </c>
      <c r="R15" s="54" t="s">
        <v>25</v>
      </c>
      <c r="S15" s="54" t="s">
        <v>25</v>
      </c>
      <c r="T15" s="54" t="s">
        <v>25</v>
      </c>
      <c r="U15" s="54" t="s">
        <v>25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21" customHeight="1" x14ac:dyDescent="0.25">
      <c r="A16" s="53" t="s">
        <v>24</v>
      </c>
      <c r="B16" s="56">
        <v>2</v>
      </c>
      <c r="C16" s="56">
        <v>2</v>
      </c>
      <c r="D16" s="56">
        <v>2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21" customHeight="1" x14ac:dyDescent="0.25">
      <c r="A17" s="55" t="s">
        <v>23</v>
      </c>
      <c r="B17" s="54" t="s">
        <v>70</v>
      </c>
      <c r="C17" s="54" t="s">
        <v>31</v>
      </c>
      <c r="D17" s="54" t="s">
        <v>71</v>
      </c>
      <c r="E17" s="54" t="s">
        <v>32</v>
      </c>
      <c r="F17" s="54" t="s">
        <v>33</v>
      </c>
      <c r="G17" s="54" t="s">
        <v>72</v>
      </c>
      <c r="H17" s="54" t="s">
        <v>34</v>
      </c>
      <c r="I17" s="54" t="s">
        <v>35</v>
      </c>
      <c r="J17" s="54" t="s">
        <v>73</v>
      </c>
      <c r="K17" s="54" t="s">
        <v>36</v>
      </c>
      <c r="L17" s="54" t="s">
        <v>37</v>
      </c>
      <c r="M17" s="54" t="s">
        <v>74</v>
      </c>
      <c r="N17" s="54" t="s">
        <v>38</v>
      </c>
      <c r="O17" s="54" t="s">
        <v>67</v>
      </c>
      <c r="P17" s="54" t="s">
        <v>39</v>
      </c>
      <c r="Q17" s="54" t="s">
        <v>40</v>
      </c>
      <c r="R17" s="54" t="s">
        <v>68</v>
      </c>
      <c r="S17" s="54" t="s">
        <v>41</v>
      </c>
      <c r="T17" s="54" t="s">
        <v>42</v>
      </c>
      <c r="U17" s="54" t="s">
        <v>69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21" customHeight="1" x14ac:dyDescent="0.25">
      <c r="A18" s="53" t="s">
        <v>22</v>
      </c>
      <c r="B18" s="93">
        <v>0.9555555555555556</v>
      </c>
      <c r="C18" s="93">
        <v>0.97083333333333333</v>
      </c>
      <c r="D18" s="93">
        <v>0.9770833333333333</v>
      </c>
      <c r="E18" s="93">
        <v>0.98125000000000007</v>
      </c>
      <c r="F18" s="93">
        <v>0.9916666666666667</v>
      </c>
      <c r="G18" s="93">
        <v>0.99791666666666667</v>
      </c>
      <c r="H18" s="93">
        <v>1.0013888888888889</v>
      </c>
      <c r="I18" s="93">
        <v>1.0125</v>
      </c>
      <c r="J18" s="93">
        <v>1.01875</v>
      </c>
      <c r="K18" s="93">
        <v>1.0222222222222224</v>
      </c>
      <c r="L18" s="93">
        <v>1.0340277777777778</v>
      </c>
      <c r="M18" s="93">
        <v>1.0395833333333333</v>
      </c>
      <c r="N18" s="93">
        <v>1.0416666666666667</v>
      </c>
      <c r="O18" s="93">
        <v>0.18472222222222223</v>
      </c>
      <c r="P18" s="93">
        <v>0.18888888888888888</v>
      </c>
      <c r="Q18" s="93">
        <v>0.19999999999999998</v>
      </c>
      <c r="R18" s="93">
        <v>0.20555555555555557</v>
      </c>
      <c r="S18" s="93">
        <v>0.20972222222222223</v>
      </c>
      <c r="T18" s="93">
        <v>0.22083333333333333</v>
      </c>
      <c r="U18" s="93">
        <v>0.22638888888888889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21" customHeight="1" x14ac:dyDescent="0.25">
      <c r="A19" s="74" t="s">
        <v>29</v>
      </c>
      <c r="B19" s="50">
        <f>MOD(B18+TIME(0,5,0),1)</f>
        <v>0.95902777777777781</v>
      </c>
      <c r="C19" s="50">
        <f t="shared" ref="C19:U19" si="5">MOD(C18+TIME(0,5,0),1)</f>
        <v>0.97430555555555554</v>
      </c>
      <c r="D19" s="50">
        <f t="shared" si="5"/>
        <v>0.98055555555555551</v>
      </c>
      <c r="E19" s="50">
        <f t="shared" si="5"/>
        <v>0.98472222222222228</v>
      </c>
      <c r="F19" s="50">
        <f t="shared" si="5"/>
        <v>0.99513888888888891</v>
      </c>
      <c r="G19" s="50">
        <f t="shared" si="5"/>
        <v>1.388888888888884E-3</v>
      </c>
      <c r="H19" s="50">
        <f t="shared" si="5"/>
        <v>4.8611111111112049E-3</v>
      </c>
      <c r="I19" s="50">
        <f t="shared" si="5"/>
        <v>1.5972222222222276E-2</v>
      </c>
      <c r="J19" s="50">
        <f t="shared" si="5"/>
        <v>2.2222222222222365E-2</v>
      </c>
      <c r="K19" s="50">
        <f t="shared" si="5"/>
        <v>2.5694444444444686E-2</v>
      </c>
      <c r="L19" s="50">
        <f t="shared" si="5"/>
        <v>3.7500000000000089E-2</v>
      </c>
      <c r="M19" s="50">
        <f t="shared" si="5"/>
        <v>4.3055555555555625E-2</v>
      </c>
      <c r="N19" s="50">
        <f t="shared" si="5"/>
        <v>4.5138888888889062E-2</v>
      </c>
      <c r="O19" s="50">
        <f t="shared" si="5"/>
        <v>0.18819444444444444</v>
      </c>
      <c r="P19" s="50">
        <f t="shared" si="5"/>
        <v>0.19236111111111109</v>
      </c>
      <c r="Q19" s="50">
        <f t="shared" si="5"/>
        <v>0.20347222222222219</v>
      </c>
      <c r="R19" s="50">
        <f t="shared" si="5"/>
        <v>0.20902777777777778</v>
      </c>
      <c r="S19" s="50">
        <f t="shared" si="5"/>
        <v>0.21319444444444444</v>
      </c>
      <c r="T19" s="50">
        <f t="shared" si="5"/>
        <v>0.22430555555555554</v>
      </c>
      <c r="U19" s="50">
        <f t="shared" si="5"/>
        <v>0.2298611111111111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21" customHeight="1" x14ac:dyDescent="0.25">
      <c r="A20" s="49" t="s">
        <v>8</v>
      </c>
      <c r="B20" s="48">
        <f>MOD(B19+TIME(0,33,0),1)</f>
        <v>0.98194444444444451</v>
      </c>
      <c r="C20" s="48">
        <f t="shared" ref="C20:U20" si="6">MOD(C19+TIME(0,33,0),1)</f>
        <v>0.99722222222222223</v>
      </c>
      <c r="D20" s="48">
        <f t="shared" si="6"/>
        <v>3.4722222222220989E-3</v>
      </c>
      <c r="E20" s="48">
        <f t="shared" si="6"/>
        <v>7.6388888888889728E-3</v>
      </c>
      <c r="F20" s="48">
        <f t="shared" si="6"/>
        <v>1.8055555555555491E-2</v>
      </c>
      <c r="G20" s="48">
        <f t="shared" si="6"/>
        <v>2.4305555555555552E-2</v>
      </c>
      <c r="H20" s="48">
        <f t="shared" si="6"/>
        <v>2.7777777777777873E-2</v>
      </c>
      <c r="I20" s="48">
        <f t="shared" si="6"/>
        <v>3.8888888888888945E-2</v>
      </c>
      <c r="J20" s="48">
        <f t="shared" si="6"/>
        <v>4.5138888888889034E-2</v>
      </c>
      <c r="K20" s="48">
        <f t="shared" si="6"/>
        <v>4.8611111111111355E-2</v>
      </c>
      <c r="L20" s="48">
        <f t="shared" si="6"/>
        <v>6.0416666666666757E-2</v>
      </c>
      <c r="M20" s="48">
        <f t="shared" si="6"/>
        <v>6.5972222222222293E-2</v>
      </c>
      <c r="N20" s="48">
        <f t="shared" si="6"/>
        <v>6.805555555555573E-2</v>
      </c>
      <c r="O20" s="48">
        <f t="shared" si="6"/>
        <v>0.21111111111111111</v>
      </c>
      <c r="P20" s="48">
        <f t="shared" si="6"/>
        <v>0.21527777777777776</v>
      </c>
      <c r="Q20" s="48">
        <f t="shared" si="6"/>
        <v>0.22638888888888886</v>
      </c>
      <c r="R20" s="48">
        <f t="shared" si="6"/>
        <v>0.23194444444444445</v>
      </c>
      <c r="S20" s="48">
        <f t="shared" si="6"/>
        <v>0.2361111111111111</v>
      </c>
      <c r="T20" s="48">
        <f t="shared" si="6"/>
        <v>0.2472222222222222</v>
      </c>
      <c r="U20" s="48">
        <f t="shared" si="6"/>
        <v>0.25277777777777777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21" hidden="1" customHeight="1" x14ac:dyDescent="0.25">
      <c r="A21" s="47" t="s">
        <v>18</v>
      </c>
      <c r="B21" s="46"/>
      <c r="C21" s="46">
        <f>MOD(C19-B19,1)</f>
        <v>1.5277777777777724E-2</v>
      </c>
      <c r="D21" s="46">
        <f t="shared" ref="D21:U21" si="7">MOD(D19-C19,1)</f>
        <v>6.2499999999999778E-3</v>
      </c>
      <c r="E21" s="46">
        <f t="shared" si="7"/>
        <v>4.1666666666667629E-3</v>
      </c>
      <c r="F21" s="46">
        <f t="shared" si="7"/>
        <v>1.041666666666663E-2</v>
      </c>
      <c r="G21" s="46">
        <f t="shared" si="7"/>
        <v>6.2499999999999778E-3</v>
      </c>
      <c r="H21" s="46">
        <f t="shared" si="7"/>
        <v>3.4722222222223209E-3</v>
      </c>
      <c r="I21" s="46">
        <f t="shared" si="7"/>
        <v>1.1111111111111072E-2</v>
      </c>
      <c r="J21" s="46">
        <f t="shared" si="7"/>
        <v>6.2500000000000888E-3</v>
      </c>
      <c r="K21" s="46">
        <f t="shared" si="7"/>
        <v>3.4722222222223209E-3</v>
      </c>
      <c r="L21" s="46">
        <f t="shared" si="7"/>
        <v>1.1805555555555403E-2</v>
      </c>
      <c r="M21" s="46">
        <f t="shared" si="7"/>
        <v>5.5555555555555358E-3</v>
      </c>
      <c r="N21" s="46">
        <f t="shared" si="7"/>
        <v>2.083333333333437E-3</v>
      </c>
      <c r="O21" s="46">
        <f t="shared" si="7"/>
        <v>0.14305555555555538</v>
      </c>
      <c r="P21" s="46">
        <f t="shared" si="7"/>
        <v>4.1666666666666519E-3</v>
      </c>
      <c r="Q21" s="46">
        <f t="shared" si="7"/>
        <v>1.1111111111111099E-2</v>
      </c>
      <c r="R21" s="46">
        <f t="shared" si="7"/>
        <v>5.5555555555555913E-3</v>
      </c>
      <c r="S21" s="46">
        <f t="shared" si="7"/>
        <v>4.1666666666666519E-3</v>
      </c>
      <c r="T21" s="46">
        <f t="shared" si="7"/>
        <v>1.1111111111111099E-2</v>
      </c>
      <c r="U21" s="46">
        <f t="shared" si="7"/>
        <v>5.5555555555555636E-3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21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3.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3.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</sheetData>
  <mergeCells count="3">
    <mergeCell ref="C1:E1"/>
    <mergeCell ref="A5:B5"/>
    <mergeCell ref="A14:B14"/>
  </mergeCells>
  <pageMargins left="0.7" right="0.7" top="0.75" bottom="0.75" header="0.3" footer="0.3"/>
  <pageSetup paperSize="9" scale="44" orientation="landscape" r:id="rId1"/>
  <headerFooter alignWithMargins="0">
    <oddFooter>&amp;LTrackwork Transport | Sydney Trains&amp;CFile: &amp;A &amp;F &amp;R Saturday</oddFooter>
  </headerFooter>
  <ignoredErrors>
    <ignoredError sqref="A13:AA13 A22:AA24 A21:B21 V20:AA21 A15:AA19 C14:AA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zoomScale="80" zoomScaleNormal="55" zoomScaleSheetLayoutView="80" workbookViewId="0">
      <selection activeCell="A19" sqref="A19:AF21"/>
    </sheetView>
  </sheetViews>
  <sheetFormatPr defaultRowHeight="13.2" x14ac:dyDescent="0.25"/>
  <cols>
    <col min="1" max="1" width="28.21875" style="44" customWidth="1"/>
    <col min="2" max="27" width="9.5546875" style="44" customWidth="1"/>
    <col min="28" max="16384" width="8.88671875" style="44"/>
  </cols>
  <sheetData>
    <row r="1" spans="1:33" ht="19.8" customHeight="1" x14ac:dyDescent="0.25">
      <c r="A1" s="71">
        <v>43694</v>
      </c>
      <c r="B1" s="70"/>
      <c r="C1" s="69"/>
      <c r="D1" s="69"/>
      <c r="E1" s="69"/>
    </row>
    <row r="2" spans="1:33" ht="15.6" x14ac:dyDescent="0.3">
      <c r="A2" s="68"/>
      <c r="C2" s="67"/>
      <c r="D2" s="67"/>
      <c r="E2" s="67"/>
    </row>
    <row r="3" spans="1:33" ht="17.399999999999999" x14ac:dyDescent="0.3">
      <c r="A3" s="66" t="s">
        <v>30</v>
      </c>
    </row>
    <row r="4" spans="1:33" ht="21.6" customHeight="1" x14ac:dyDescent="0.25">
      <c r="A4" s="45"/>
      <c r="B4" s="45"/>
      <c r="C4" s="45"/>
      <c r="D4" s="65"/>
      <c r="E4" s="65"/>
      <c r="F4" s="65"/>
      <c r="G4" s="65"/>
      <c r="H4" s="65"/>
      <c r="I4" s="65"/>
      <c r="J4" s="65"/>
      <c r="K4" s="65"/>
    </row>
    <row r="5" spans="1:33" ht="21" customHeight="1" x14ac:dyDescent="0.25">
      <c r="A5" s="64" t="s">
        <v>75</v>
      </c>
      <c r="B5" s="63"/>
    </row>
    <row r="6" spans="1:33" s="61" customFormat="1" ht="21.6" customHeight="1" x14ac:dyDescent="0.25">
      <c r="A6" s="57" t="s">
        <v>27</v>
      </c>
      <c r="B6" s="54" t="s">
        <v>26</v>
      </c>
      <c r="C6" s="54" t="s">
        <v>26</v>
      </c>
      <c r="D6" s="54" t="s">
        <v>26</v>
      </c>
      <c r="E6" s="54" t="s">
        <v>26</v>
      </c>
      <c r="F6" s="54" t="s">
        <v>26</v>
      </c>
      <c r="G6" s="54" t="s">
        <v>26</v>
      </c>
      <c r="H6" s="54" t="s">
        <v>26</v>
      </c>
      <c r="I6" s="54" t="s">
        <v>26</v>
      </c>
      <c r="J6" s="54" t="s">
        <v>25</v>
      </c>
      <c r="K6" s="54" t="s">
        <v>25</v>
      </c>
      <c r="L6" s="54" t="s">
        <v>25</v>
      </c>
      <c r="M6" s="54" t="s">
        <v>25</v>
      </c>
      <c r="N6" s="54" t="s">
        <v>25</v>
      </c>
      <c r="O6" s="54" t="s">
        <v>25</v>
      </c>
      <c r="P6" s="54" t="s">
        <v>25</v>
      </c>
      <c r="Q6" s="54" t="s">
        <v>25</v>
      </c>
      <c r="R6" s="54" t="s">
        <v>25</v>
      </c>
      <c r="S6" s="54" t="s">
        <v>25</v>
      </c>
      <c r="T6" s="54" t="s">
        <v>25</v>
      </c>
      <c r="U6" s="54" t="s">
        <v>25</v>
      </c>
      <c r="V6" s="54" t="s">
        <v>25</v>
      </c>
      <c r="W6" s="54" t="s">
        <v>25</v>
      </c>
      <c r="X6" s="54" t="s">
        <v>25</v>
      </c>
      <c r="Y6" s="44"/>
      <c r="Z6" s="44"/>
      <c r="AA6" s="44"/>
      <c r="AB6" s="44"/>
      <c r="AC6" s="62"/>
      <c r="AD6" s="62"/>
      <c r="AE6" s="62"/>
      <c r="AF6" s="62"/>
    </row>
    <row r="7" spans="1:33" ht="21.6" customHeight="1" x14ac:dyDescent="0.25">
      <c r="A7" s="53" t="s">
        <v>24</v>
      </c>
      <c r="B7" s="56">
        <v>1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AC7" s="45"/>
      <c r="AD7" s="45"/>
      <c r="AE7" s="45"/>
      <c r="AF7" s="45"/>
    </row>
    <row r="8" spans="1:33" ht="21.6" customHeight="1" x14ac:dyDescent="0.25">
      <c r="A8" s="60" t="s">
        <v>19</v>
      </c>
      <c r="B8" s="59">
        <f>MOD(B9-TIME(0,4,0),1)</f>
        <v>0.96736111111111123</v>
      </c>
      <c r="C8" s="59">
        <f t="shared" ref="C8:N9" si="0">MOD(C9-TIME(0,4,0),1)</f>
        <v>0.96944444444444444</v>
      </c>
      <c r="D8" s="59">
        <f t="shared" si="0"/>
        <v>0.97500000000000009</v>
      </c>
      <c r="E8" s="59">
        <f t="shared" si="0"/>
        <v>0.98611111111111127</v>
      </c>
      <c r="F8" s="59">
        <f t="shared" si="0"/>
        <v>0.98888888888888904</v>
      </c>
      <c r="G8" s="59">
        <f t="shared" si="0"/>
        <v>0.99583333333333346</v>
      </c>
      <c r="H8" s="59">
        <f t="shared" si="0"/>
        <v>6.9444444444444892E-3</v>
      </c>
      <c r="I8" s="59">
        <f t="shared" si="0"/>
        <v>9.7222222222222571E-3</v>
      </c>
      <c r="J8" s="59">
        <f t="shared" si="0"/>
        <v>1.6666666666666677E-2</v>
      </c>
      <c r="K8" s="59">
        <f t="shared" si="0"/>
        <v>2.7777777777777748E-2</v>
      </c>
      <c r="L8" s="59">
        <f t="shared" si="0"/>
        <v>3.055555555555552E-2</v>
      </c>
      <c r="M8" s="59">
        <f t="shared" si="0"/>
        <v>3.7500000000000165E-2</v>
      </c>
      <c r="N8" s="59">
        <f t="shared" si="0"/>
        <v>4.8611111111111237E-2</v>
      </c>
      <c r="O8" s="59">
        <f>MOD(O9-TIME(0,4,0),1)</f>
        <v>5.1388888888889005E-2</v>
      </c>
      <c r="P8" s="59">
        <f t="shared" ref="P8:X9" si="1">MOD(P9-TIME(0,4,0),1)</f>
        <v>6.9444444444444475E-2</v>
      </c>
      <c r="Q8" s="59">
        <f t="shared" si="1"/>
        <v>7.2222222222222243E-2</v>
      </c>
      <c r="R8" s="59">
        <f t="shared" si="1"/>
        <v>0.19444444444444445</v>
      </c>
      <c r="S8" s="59">
        <f t="shared" si="1"/>
        <v>0.19722222222222222</v>
      </c>
      <c r="T8" s="59">
        <f t="shared" si="1"/>
        <v>0.20694444444444443</v>
      </c>
      <c r="U8" s="59">
        <f t="shared" si="1"/>
        <v>0.21736111111111109</v>
      </c>
      <c r="V8" s="59">
        <f t="shared" si="1"/>
        <v>0.21944444444444447</v>
      </c>
      <c r="W8" s="59">
        <f t="shared" si="1"/>
        <v>0.22777777777777777</v>
      </c>
      <c r="X8" s="59">
        <f t="shared" si="1"/>
        <v>0.24166666666666672</v>
      </c>
      <c r="AC8" s="45"/>
      <c r="AD8" s="45"/>
      <c r="AE8" s="45"/>
      <c r="AF8" s="45"/>
    </row>
    <row r="9" spans="1:33" ht="21.6" customHeight="1" x14ac:dyDescent="0.25">
      <c r="A9" s="58" t="s">
        <v>20</v>
      </c>
      <c r="B9" s="50">
        <f>MOD(B10-TIME(0,4,0),1)</f>
        <v>0.97013888888888899</v>
      </c>
      <c r="C9" s="50">
        <f t="shared" si="0"/>
        <v>0.97222222222222221</v>
      </c>
      <c r="D9" s="50">
        <f t="shared" si="0"/>
        <v>0.97777777777777786</v>
      </c>
      <c r="E9" s="50">
        <f t="shared" si="0"/>
        <v>0.98888888888888904</v>
      </c>
      <c r="F9" s="50">
        <f t="shared" si="0"/>
        <v>0.99166666666666681</v>
      </c>
      <c r="G9" s="50">
        <f t="shared" si="0"/>
        <v>0.99861111111111123</v>
      </c>
      <c r="H9" s="50">
        <f t="shared" si="0"/>
        <v>9.7222222222222675E-3</v>
      </c>
      <c r="I9" s="50">
        <f t="shared" si="0"/>
        <v>1.2500000000000035E-2</v>
      </c>
      <c r="J9" s="50">
        <f t="shared" si="0"/>
        <v>1.9444444444444455E-2</v>
      </c>
      <c r="K9" s="50">
        <f t="shared" si="0"/>
        <v>3.0555555555555527E-2</v>
      </c>
      <c r="L9" s="50">
        <f t="shared" si="0"/>
        <v>3.3333333333333298E-2</v>
      </c>
      <c r="M9" s="50">
        <f t="shared" si="0"/>
        <v>4.027777777777794E-2</v>
      </c>
      <c r="N9" s="50">
        <f t="shared" si="0"/>
        <v>5.1388888888889012E-2</v>
      </c>
      <c r="O9" s="50">
        <f>MOD(O10-TIME(0,4,0),1)</f>
        <v>5.416666666666678E-2</v>
      </c>
      <c r="P9" s="50">
        <f t="shared" si="1"/>
        <v>7.2222222222222257E-2</v>
      </c>
      <c r="Q9" s="50">
        <f t="shared" si="1"/>
        <v>7.5000000000000025E-2</v>
      </c>
      <c r="R9" s="50">
        <f t="shared" si="1"/>
        <v>0.19722222222222222</v>
      </c>
      <c r="S9" s="50">
        <f t="shared" si="1"/>
        <v>0.19999999999999998</v>
      </c>
      <c r="T9" s="50">
        <f t="shared" si="1"/>
        <v>0.2097222222222222</v>
      </c>
      <c r="U9" s="50">
        <f t="shared" si="1"/>
        <v>0.22013888888888886</v>
      </c>
      <c r="V9" s="50">
        <f t="shared" si="1"/>
        <v>0.22222222222222224</v>
      </c>
      <c r="W9" s="50">
        <f t="shared" si="1"/>
        <v>0.23055555555555554</v>
      </c>
      <c r="X9" s="50">
        <f t="shared" si="1"/>
        <v>0.24444444444444449</v>
      </c>
      <c r="AC9" s="45"/>
      <c r="AD9" s="45"/>
      <c r="AE9" s="45"/>
      <c r="AF9" s="45"/>
    </row>
    <row r="10" spans="1:33" ht="21.6" customHeight="1" x14ac:dyDescent="0.25">
      <c r="A10" s="58" t="s">
        <v>21</v>
      </c>
      <c r="B10" s="50">
        <f>MOD(B11-TIME(0,9,0),1)</f>
        <v>0.97291666666666676</v>
      </c>
      <c r="C10" s="50">
        <f t="shared" ref="C10:N10" si="2">MOD(C11-TIME(0,9,0),1)</f>
        <v>0.97499999999999998</v>
      </c>
      <c r="D10" s="50">
        <f t="shared" si="2"/>
        <v>0.98055555555555562</v>
      </c>
      <c r="E10" s="50">
        <f t="shared" si="2"/>
        <v>0.99166666666666681</v>
      </c>
      <c r="F10" s="50">
        <f t="shared" si="2"/>
        <v>0.99444444444444458</v>
      </c>
      <c r="G10" s="50">
        <f t="shared" si="2"/>
        <v>1.3888888888889733E-3</v>
      </c>
      <c r="H10" s="50">
        <f t="shared" si="2"/>
        <v>1.2500000000000046E-2</v>
      </c>
      <c r="I10" s="50">
        <f t="shared" si="2"/>
        <v>1.5277777777777814E-2</v>
      </c>
      <c r="J10" s="50">
        <f t="shared" si="2"/>
        <v>2.2222222222222233E-2</v>
      </c>
      <c r="K10" s="50">
        <f t="shared" si="2"/>
        <v>3.3333333333333305E-2</v>
      </c>
      <c r="L10" s="50">
        <f t="shared" si="2"/>
        <v>3.6111111111111073E-2</v>
      </c>
      <c r="M10" s="50">
        <f t="shared" si="2"/>
        <v>4.3055555555555715E-2</v>
      </c>
      <c r="N10" s="50">
        <f t="shared" si="2"/>
        <v>5.4166666666666786E-2</v>
      </c>
      <c r="O10" s="50">
        <f>MOD(O11-TIME(0,9,0),1)</f>
        <v>5.6944444444444554E-2</v>
      </c>
      <c r="P10" s="50">
        <f t="shared" ref="P10:X10" si="3">MOD(P11-TIME(0,9,0),1)</f>
        <v>7.5000000000000039E-2</v>
      </c>
      <c r="Q10" s="50">
        <f t="shared" si="3"/>
        <v>7.7777777777777807E-2</v>
      </c>
      <c r="R10" s="50">
        <f t="shared" si="3"/>
        <v>0.19999999999999998</v>
      </c>
      <c r="S10" s="50">
        <f t="shared" si="3"/>
        <v>0.20277777777777775</v>
      </c>
      <c r="T10" s="50">
        <f t="shared" si="3"/>
        <v>0.21249999999999997</v>
      </c>
      <c r="U10" s="50">
        <f t="shared" si="3"/>
        <v>0.22291666666666662</v>
      </c>
      <c r="V10" s="50">
        <f t="shared" si="3"/>
        <v>0.22500000000000001</v>
      </c>
      <c r="W10" s="50">
        <f t="shared" si="3"/>
        <v>0.23333333333333331</v>
      </c>
      <c r="X10" s="50">
        <f t="shared" si="3"/>
        <v>0.24722222222222226</v>
      </c>
      <c r="AC10" s="45"/>
      <c r="AD10" s="45"/>
      <c r="AE10" s="45"/>
      <c r="AF10" s="45"/>
    </row>
    <row r="11" spans="1:33" ht="21.6" customHeight="1" x14ac:dyDescent="0.25">
      <c r="A11" s="73" t="s">
        <v>29</v>
      </c>
      <c r="B11" s="72">
        <f>MOD(B12-TIME(0,6,0),1)</f>
        <v>0.97916666666666674</v>
      </c>
      <c r="C11" s="72">
        <f t="shared" ref="C11:N11" si="4">MOD(C12-TIME(0,6,0),1)</f>
        <v>0.98124999999999996</v>
      </c>
      <c r="D11" s="72">
        <f t="shared" si="4"/>
        <v>0.9868055555555556</v>
      </c>
      <c r="E11" s="72">
        <f t="shared" si="4"/>
        <v>0.99791666666666679</v>
      </c>
      <c r="F11" s="72">
        <f t="shared" si="4"/>
        <v>6.94444444444553E-4</v>
      </c>
      <c r="G11" s="72">
        <f t="shared" si="4"/>
        <v>7.6388888888889728E-3</v>
      </c>
      <c r="H11" s="72">
        <f t="shared" si="4"/>
        <v>1.8750000000000044E-2</v>
      </c>
      <c r="I11" s="72">
        <f t="shared" si="4"/>
        <v>2.1527777777777812E-2</v>
      </c>
      <c r="J11" s="72">
        <f t="shared" si="4"/>
        <v>2.8472222222222232E-2</v>
      </c>
      <c r="K11" s="72">
        <f t="shared" si="4"/>
        <v>3.9583333333333304E-2</v>
      </c>
      <c r="L11" s="72">
        <f t="shared" si="4"/>
        <v>4.2361111111111072E-2</v>
      </c>
      <c r="M11" s="72">
        <f t="shared" si="4"/>
        <v>4.9305555555555713E-2</v>
      </c>
      <c r="N11" s="72">
        <f t="shared" si="4"/>
        <v>6.0416666666666785E-2</v>
      </c>
      <c r="O11" s="72">
        <f>MOD(O12-TIME(0,6,0),1)</f>
        <v>6.3194444444444553E-2</v>
      </c>
      <c r="P11" s="72">
        <f t="shared" ref="P11:X11" si="5">MOD(P12-TIME(0,6,0),1)</f>
        <v>8.1250000000000044E-2</v>
      </c>
      <c r="Q11" s="72">
        <f t="shared" si="5"/>
        <v>8.4027777777777812E-2</v>
      </c>
      <c r="R11" s="72">
        <f t="shared" si="5"/>
        <v>0.20624999999999999</v>
      </c>
      <c r="S11" s="72">
        <f t="shared" si="5"/>
        <v>0.20902777777777776</v>
      </c>
      <c r="T11" s="72">
        <f t="shared" si="5"/>
        <v>0.21874999999999997</v>
      </c>
      <c r="U11" s="72">
        <f t="shared" si="5"/>
        <v>0.22916666666666663</v>
      </c>
      <c r="V11" s="72">
        <f t="shared" si="5"/>
        <v>0.23125000000000001</v>
      </c>
      <c r="W11" s="72">
        <f t="shared" si="5"/>
        <v>0.23958333333333331</v>
      </c>
      <c r="X11" s="72">
        <f t="shared" si="5"/>
        <v>0.25347222222222227</v>
      </c>
      <c r="AC11" s="45"/>
      <c r="AD11" s="45"/>
      <c r="AE11" s="45"/>
      <c r="AF11" s="45"/>
    </row>
    <row r="12" spans="1:33" ht="21" customHeight="1" x14ac:dyDescent="0.25">
      <c r="A12" s="57" t="s">
        <v>77</v>
      </c>
      <c r="B12" s="54">
        <v>0.98333333333333339</v>
      </c>
      <c r="C12" s="54">
        <v>0.98541666666666661</v>
      </c>
      <c r="D12" s="54">
        <v>0.99097222222222225</v>
      </c>
      <c r="E12" s="54">
        <v>1.0020833333333334</v>
      </c>
      <c r="F12" s="54">
        <v>1.0048611111111112</v>
      </c>
      <c r="G12" s="54">
        <v>1.0118055555555556</v>
      </c>
      <c r="H12" s="54">
        <v>1.0229166666666667</v>
      </c>
      <c r="I12" s="54">
        <v>1.0256944444444445</v>
      </c>
      <c r="J12" s="54">
        <v>1.0326388888888889</v>
      </c>
      <c r="K12" s="54">
        <v>1.04375</v>
      </c>
      <c r="L12" s="54">
        <v>1.0465277777777777</v>
      </c>
      <c r="M12" s="54">
        <v>1.0534722222222224</v>
      </c>
      <c r="N12" s="54">
        <v>1.0645833333333334</v>
      </c>
      <c r="O12" s="54">
        <v>1.0673611111111112</v>
      </c>
      <c r="P12" s="54">
        <v>1.0854166666666667</v>
      </c>
      <c r="Q12" s="54">
        <v>1.0881944444444445</v>
      </c>
      <c r="R12" s="54">
        <v>0.21041666666666667</v>
      </c>
      <c r="S12" s="54">
        <v>0.21319444444444444</v>
      </c>
      <c r="T12" s="54">
        <v>0.22291666666666665</v>
      </c>
      <c r="U12" s="54">
        <v>0.23333333333333331</v>
      </c>
      <c r="V12" s="54">
        <v>0.23541666666666669</v>
      </c>
      <c r="W12" s="54">
        <v>0.24374999999999999</v>
      </c>
      <c r="X12" s="54">
        <v>0.25763888888888892</v>
      </c>
      <c r="AC12" s="45"/>
      <c r="AD12" s="45"/>
      <c r="AE12" s="45"/>
      <c r="AF12" s="45"/>
    </row>
    <row r="13" spans="1:33" ht="21" customHeight="1" x14ac:dyDescent="0.25">
      <c r="A13" s="53" t="s">
        <v>23</v>
      </c>
      <c r="B13" s="52" t="s">
        <v>53</v>
      </c>
      <c r="C13" s="52" t="s">
        <v>44</v>
      </c>
      <c r="D13" s="52" t="s">
        <v>54</v>
      </c>
      <c r="E13" s="52" t="s">
        <v>55</v>
      </c>
      <c r="F13" s="52" t="s">
        <v>45</v>
      </c>
      <c r="G13" s="52" t="s">
        <v>56</v>
      </c>
      <c r="H13" s="52" t="s">
        <v>57</v>
      </c>
      <c r="I13" s="52" t="s">
        <v>46</v>
      </c>
      <c r="J13" s="52" t="s">
        <v>58</v>
      </c>
      <c r="K13" s="52" t="s">
        <v>59</v>
      </c>
      <c r="L13" s="52" t="s">
        <v>47</v>
      </c>
      <c r="M13" s="52" t="s">
        <v>60</v>
      </c>
      <c r="N13" s="52" t="s">
        <v>61</v>
      </c>
      <c r="O13" s="52" t="s">
        <v>48</v>
      </c>
      <c r="P13" s="52" t="s">
        <v>62</v>
      </c>
      <c r="Q13" s="52" t="s">
        <v>49</v>
      </c>
      <c r="R13" s="52" t="s">
        <v>63</v>
      </c>
      <c r="S13" s="52" t="s">
        <v>50</v>
      </c>
      <c r="T13" s="52" t="s">
        <v>64</v>
      </c>
      <c r="U13" s="52" t="s">
        <v>65</v>
      </c>
      <c r="V13" s="52" t="s">
        <v>51</v>
      </c>
      <c r="W13" s="52" t="s">
        <v>66</v>
      </c>
      <c r="X13" s="52" t="s">
        <v>52</v>
      </c>
      <c r="AC13" s="45"/>
      <c r="AD13" s="45"/>
      <c r="AE13" s="45"/>
      <c r="AF13" s="45"/>
    </row>
    <row r="14" spans="1:33" ht="21" hidden="1" customHeight="1" x14ac:dyDescent="0.25">
      <c r="A14" s="75" t="s">
        <v>18</v>
      </c>
      <c r="B14" s="76"/>
      <c r="C14" s="76">
        <f>MOD(C10-B10,1)</f>
        <v>2.0833333333332149E-3</v>
      </c>
      <c r="D14" s="76">
        <f t="shared" ref="D14:X14" si="6">MOD(D10-C10,1)</f>
        <v>5.5555555555556468E-3</v>
      </c>
      <c r="E14" s="76">
        <f t="shared" si="6"/>
        <v>1.1111111111111183E-2</v>
      </c>
      <c r="F14" s="76">
        <f t="shared" si="6"/>
        <v>2.7777777777777679E-3</v>
      </c>
      <c r="G14" s="76">
        <f t="shared" si="6"/>
        <v>6.9444444444444198E-3</v>
      </c>
      <c r="H14" s="76">
        <f t="shared" si="6"/>
        <v>1.1111111111111072E-2</v>
      </c>
      <c r="I14" s="76">
        <f t="shared" si="6"/>
        <v>2.7777777777777679E-3</v>
      </c>
      <c r="J14" s="76">
        <f t="shared" si="6"/>
        <v>6.9444444444444198E-3</v>
      </c>
      <c r="K14" s="76">
        <f t="shared" si="6"/>
        <v>1.1111111111111072E-2</v>
      </c>
      <c r="L14" s="76">
        <f t="shared" si="6"/>
        <v>2.7777777777777679E-3</v>
      </c>
      <c r="M14" s="76">
        <f t="shared" si="6"/>
        <v>6.9444444444446418E-3</v>
      </c>
      <c r="N14" s="76">
        <f t="shared" si="6"/>
        <v>1.1111111111111072E-2</v>
      </c>
      <c r="O14" s="76">
        <f t="shared" si="6"/>
        <v>2.7777777777777679E-3</v>
      </c>
      <c r="P14" s="76">
        <f t="shared" si="6"/>
        <v>1.8055555555555484E-2</v>
      </c>
      <c r="Q14" s="76">
        <f t="shared" si="6"/>
        <v>2.7777777777777679E-3</v>
      </c>
      <c r="R14" s="76">
        <f t="shared" si="6"/>
        <v>0.12222222222222218</v>
      </c>
      <c r="S14" s="76">
        <f t="shared" si="6"/>
        <v>2.7777777777777679E-3</v>
      </c>
      <c r="T14" s="76">
        <f t="shared" si="6"/>
        <v>9.7222222222222154E-3</v>
      </c>
      <c r="U14" s="76">
        <f t="shared" si="6"/>
        <v>1.0416666666666657E-2</v>
      </c>
      <c r="V14" s="76">
        <f t="shared" si="6"/>
        <v>2.0833333333333814E-3</v>
      </c>
      <c r="W14" s="76">
        <f t="shared" si="6"/>
        <v>8.3333333333333037E-3</v>
      </c>
      <c r="X14" s="76">
        <f t="shared" si="6"/>
        <v>1.3888888888888951E-2</v>
      </c>
      <c r="AC14" s="46"/>
      <c r="AD14" s="46"/>
      <c r="AE14" s="46"/>
      <c r="AF14" s="46"/>
      <c r="AG14" s="45"/>
    </row>
    <row r="15" spans="1:33" ht="21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AC15" s="46"/>
      <c r="AD15" s="46"/>
      <c r="AE15" s="46"/>
      <c r="AF15" s="46"/>
      <c r="AG15" s="45"/>
    </row>
    <row r="16" spans="1:33" ht="21" customHeight="1" x14ac:dyDescent="0.25">
      <c r="A16" s="64" t="s">
        <v>28</v>
      </c>
      <c r="B16" s="6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AC16" s="45"/>
      <c r="AD16" s="45"/>
      <c r="AE16" s="45"/>
      <c r="AF16" s="45"/>
    </row>
    <row r="17" spans="1:32" ht="21" customHeight="1" x14ac:dyDescent="0.25">
      <c r="A17" s="57" t="s">
        <v>27</v>
      </c>
      <c r="B17" s="54" t="s">
        <v>26</v>
      </c>
      <c r="C17" s="54" t="s">
        <v>26</v>
      </c>
      <c r="D17" s="54" t="s">
        <v>26</v>
      </c>
      <c r="E17" s="54" t="s">
        <v>26</v>
      </c>
      <c r="F17" s="54" t="s">
        <v>26</v>
      </c>
      <c r="G17" s="54" t="s">
        <v>25</v>
      </c>
      <c r="H17" s="54" t="s">
        <v>25</v>
      </c>
      <c r="I17" s="54" t="s">
        <v>25</v>
      </c>
      <c r="J17" s="54" t="s">
        <v>25</v>
      </c>
      <c r="K17" s="54" t="s">
        <v>25</v>
      </c>
      <c r="L17" s="54" t="s">
        <v>25</v>
      </c>
      <c r="M17" s="54" t="s">
        <v>25</v>
      </c>
      <c r="N17" s="54" t="s">
        <v>25</v>
      </c>
      <c r="O17" s="54" t="s">
        <v>25</v>
      </c>
      <c r="P17" s="54" t="s">
        <v>25</v>
      </c>
      <c r="Q17" s="54" t="s">
        <v>25</v>
      </c>
      <c r="R17" s="54" t="s">
        <v>25</v>
      </c>
      <c r="S17" s="54" t="s">
        <v>25</v>
      </c>
      <c r="T17" s="54" t="s">
        <v>25</v>
      </c>
      <c r="U17" s="54" t="s">
        <v>25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21" customHeight="1" x14ac:dyDescent="0.25">
      <c r="A18" s="53" t="s">
        <v>24</v>
      </c>
      <c r="B18" s="56">
        <v>1</v>
      </c>
      <c r="C18" s="56">
        <v>1</v>
      </c>
      <c r="D18" s="56">
        <v>1</v>
      </c>
      <c r="E18" s="56">
        <v>1</v>
      </c>
      <c r="F18" s="56">
        <v>1</v>
      </c>
      <c r="G18" s="56">
        <v>1</v>
      </c>
      <c r="H18" s="56">
        <v>1</v>
      </c>
      <c r="I18" s="56">
        <v>1</v>
      </c>
      <c r="J18" s="56">
        <v>1</v>
      </c>
      <c r="K18" s="56">
        <v>1</v>
      </c>
      <c r="L18" s="56">
        <v>1</v>
      </c>
      <c r="M18" s="56">
        <v>1</v>
      </c>
      <c r="N18" s="56">
        <v>1</v>
      </c>
      <c r="O18" s="56">
        <v>1</v>
      </c>
      <c r="P18" s="56">
        <v>1</v>
      </c>
      <c r="Q18" s="56">
        <v>1</v>
      </c>
      <c r="R18" s="56">
        <v>1</v>
      </c>
      <c r="S18" s="56">
        <v>1</v>
      </c>
      <c r="T18" s="56">
        <v>1</v>
      </c>
      <c r="U18" s="56">
        <v>1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21" customHeight="1" x14ac:dyDescent="0.25">
      <c r="A19" s="55" t="s">
        <v>23</v>
      </c>
      <c r="B19" s="54" t="s">
        <v>70</v>
      </c>
      <c r="C19" s="54" t="s">
        <v>31</v>
      </c>
      <c r="D19" s="54" t="s">
        <v>71</v>
      </c>
      <c r="E19" s="54" t="s">
        <v>32</v>
      </c>
      <c r="F19" s="54" t="s">
        <v>33</v>
      </c>
      <c r="G19" s="54" t="s">
        <v>72</v>
      </c>
      <c r="H19" s="54" t="s">
        <v>34</v>
      </c>
      <c r="I19" s="54" t="s">
        <v>35</v>
      </c>
      <c r="J19" s="54" t="s">
        <v>73</v>
      </c>
      <c r="K19" s="54" t="s">
        <v>36</v>
      </c>
      <c r="L19" s="54" t="s">
        <v>37</v>
      </c>
      <c r="M19" s="54" t="s">
        <v>74</v>
      </c>
      <c r="N19" s="54" t="s">
        <v>38</v>
      </c>
      <c r="O19" s="54" t="s">
        <v>67</v>
      </c>
      <c r="P19" s="54" t="s">
        <v>39</v>
      </c>
      <c r="Q19" s="54" t="s">
        <v>40</v>
      </c>
      <c r="R19" s="54" t="s">
        <v>68</v>
      </c>
      <c r="S19" s="54" t="s">
        <v>41</v>
      </c>
      <c r="T19" s="54" t="s">
        <v>42</v>
      </c>
      <c r="U19" s="54" t="s">
        <v>69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21" customHeight="1" x14ac:dyDescent="0.25">
      <c r="A20" s="53" t="s">
        <v>22</v>
      </c>
      <c r="B20" s="93">
        <v>0.9555555555555556</v>
      </c>
      <c r="C20" s="93">
        <v>0.97083333333333333</v>
      </c>
      <c r="D20" s="93">
        <v>0.9770833333333333</v>
      </c>
      <c r="E20" s="93">
        <v>0.98125000000000007</v>
      </c>
      <c r="F20" s="93">
        <v>0.9916666666666667</v>
      </c>
      <c r="G20" s="93">
        <v>0.99791666666666667</v>
      </c>
      <c r="H20" s="93">
        <v>1.0013888888888889</v>
      </c>
      <c r="I20" s="93">
        <v>1.0125</v>
      </c>
      <c r="J20" s="93">
        <v>1.01875</v>
      </c>
      <c r="K20" s="93">
        <v>1.0222222222222224</v>
      </c>
      <c r="L20" s="93">
        <v>1.0340277777777778</v>
      </c>
      <c r="M20" s="93">
        <v>1.0395833333333333</v>
      </c>
      <c r="N20" s="93">
        <v>1.0416666666666667</v>
      </c>
      <c r="O20" s="93">
        <v>0.18472222222222223</v>
      </c>
      <c r="P20" s="93">
        <v>0.18888888888888888</v>
      </c>
      <c r="Q20" s="93">
        <v>0.19999999999999998</v>
      </c>
      <c r="R20" s="93">
        <v>0.20555555555555557</v>
      </c>
      <c r="S20" s="93">
        <v>0.20972222222222223</v>
      </c>
      <c r="T20" s="93">
        <v>0.22083333333333333</v>
      </c>
      <c r="U20" s="93">
        <v>0.22638888888888889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21" customHeight="1" x14ac:dyDescent="0.25">
      <c r="A21" s="74" t="s">
        <v>29</v>
      </c>
      <c r="B21" s="50">
        <f>MOD(B20+TIME(0,5,0),1)</f>
        <v>0.95902777777777781</v>
      </c>
      <c r="C21" s="50">
        <f t="shared" ref="C21:U21" si="7">MOD(C20+TIME(0,5,0),1)</f>
        <v>0.97430555555555554</v>
      </c>
      <c r="D21" s="50">
        <f t="shared" si="7"/>
        <v>0.98055555555555551</v>
      </c>
      <c r="E21" s="50">
        <f t="shared" si="7"/>
        <v>0.98472222222222228</v>
      </c>
      <c r="F21" s="50">
        <f t="shared" si="7"/>
        <v>0.99513888888888891</v>
      </c>
      <c r="G21" s="50">
        <f t="shared" si="7"/>
        <v>1.388888888888884E-3</v>
      </c>
      <c r="H21" s="50">
        <f t="shared" si="7"/>
        <v>4.8611111111112049E-3</v>
      </c>
      <c r="I21" s="50">
        <f t="shared" si="7"/>
        <v>1.5972222222222276E-2</v>
      </c>
      <c r="J21" s="50">
        <f t="shared" si="7"/>
        <v>2.2222222222222365E-2</v>
      </c>
      <c r="K21" s="50">
        <f t="shared" si="7"/>
        <v>2.5694444444444686E-2</v>
      </c>
      <c r="L21" s="50">
        <f t="shared" si="7"/>
        <v>3.7500000000000089E-2</v>
      </c>
      <c r="M21" s="50">
        <f t="shared" si="7"/>
        <v>4.3055555555555625E-2</v>
      </c>
      <c r="N21" s="50">
        <f t="shared" si="7"/>
        <v>4.5138888888889062E-2</v>
      </c>
      <c r="O21" s="50">
        <f t="shared" si="7"/>
        <v>0.18819444444444444</v>
      </c>
      <c r="P21" s="50">
        <f t="shared" si="7"/>
        <v>0.19236111111111109</v>
      </c>
      <c r="Q21" s="50">
        <f t="shared" si="7"/>
        <v>0.20347222222222219</v>
      </c>
      <c r="R21" s="50">
        <f t="shared" si="7"/>
        <v>0.20902777777777778</v>
      </c>
      <c r="S21" s="50">
        <f t="shared" si="7"/>
        <v>0.21319444444444444</v>
      </c>
      <c r="T21" s="50">
        <f t="shared" si="7"/>
        <v>0.22430555555555554</v>
      </c>
      <c r="U21" s="50">
        <f t="shared" si="7"/>
        <v>0.2298611111111111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21" customHeight="1" x14ac:dyDescent="0.25">
      <c r="A22" s="51" t="s">
        <v>21</v>
      </c>
      <c r="B22" s="50">
        <f>MOD(B21+TIME(0,8,0),1)</f>
        <v>0.96458333333333335</v>
      </c>
      <c r="C22" s="50">
        <f>MOD(C21+TIME(0,8,0),1)</f>
        <v>0.97986111111111107</v>
      </c>
      <c r="D22" s="50">
        <f>MOD(D21+TIME(0,8,0),1)</f>
        <v>0.98611111111111105</v>
      </c>
      <c r="E22" s="50">
        <f>MOD(E21+TIME(0,8,0),1)</f>
        <v>0.99027777777777781</v>
      </c>
      <c r="F22" s="50">
        <f>MOD(F21+TIME(0,8,0),1)</f>
        <v>6.94444444444553E-4</v>
      </c>
      <c r="G22" s="50">
        <f>MOD(G21+TIME(0,8,0),1)</f>
        <v>6.9444444444444397E-3</v>
      </c>
      <c r="H22" s="50">
        <f>MOD(H21+TIME(0,8,0),1)</f>
        <v>1.0416666666666761E-2</v>
      </c>
      <c r="I22" s="50">
        <f>MOD(I21+TIME(0,8,0),1)</f>
        <v>2.1527777777777833E-2</v>
      </c>
      <c r="J22" s="50">
        <f>MOD(J21+TIME(0,8,0),1)</f>
        <v>2.7777777777777922E-2</v>
      </c>
      <c r="K22" s="50">
        <f>MOD(K21+TIME(0,8,0),1)</f>
        <v>3.1250000000000243E-2</v>
      </c>
      <c r="L22" s="50">
        <f>MOD(L21+TIME(0,8,0),1)</f>
        <v>4.3055555555555645E-2</v>
      </c>
      <c r="M22" s="50">
        <f>MOD(M21+TIME(0,8,0),1)</f>
        <v>4.8611111111111181E-2</v>
      </c>
      <c r="N22" s="50">
        <f t="shared" ref="N22:U22" si="8">MOD(N21+TIME(0,8,0),1)</f>
        <v>5.0694444444444618E-2</v>
      </c>
      <c r="O22" s="50">
        <f t="shared" si="8"/>
        <v>0.19375000000000001</v>
      </c>
      <c r="P22" s="50">
        <f t="shared" si="8"/>
        <v>0.19791666666666666</v>
      </c>
      <c r="Q22" s="50">
        <f t="shared" si="8"/>
        <v>0.20902777777777776</v>
      </c>
      <c r="R22" s="50">
        <f t="shared" si="8"/>
        <v>0.21458333333333335</v>
      </c>
      <c r="S22" s="50">
        <f t="shared" si="8"/>
        <v>0.21875</v>
      </c>
      <c r="T22" s="50">
        <f t="shared" si="8"/>
        <v>0.2298611111111111</v>
      </c>
      <c r="U22" s="50">
        <f t="shared" si="8"/>
        <v>0.23541666666666666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21" customHeight="1" x14ac:dyDescent="0.25">
      <c r="A23" s="51" t="s">
        <v>20</v>
      </c>
      <c r="B23" s="50">
        <f>MOD(B22+TIME(0,3,0),1)</f>
        <v>0.96666666666666667</v>
      </c>
      <c r="C23" s="50">
        <f>MOD(C22+TIME(0,3,0),1)</f>
        <v>0.9819444444444444</v>
      </c>
      <c r="D23" s="50">
        <f>MOD(D22+TIME(0,3,0),1)</f>
        <v>0.98819444444444438</v>
      </c>
      <c r="E23" s="50">
        <f>MOD(E22+TIME(0,3,0),1)</f>
        <v>0.99236111111111114</v>
      </c>
      <c r="F23" s="50">
        <f>MOD(F22+TIME(0,3,0),1)</f>
        <v>2.7777777777778863E-3</v>
      </c>
      <c r="G23" s="50">
        <f>MOD(G22+TIME(0,3,0),1)</f>
        <v>9.0277777777777735E-3</v>
      </c>
      <c r="H23" s="50">
        <f>MOD(H22+TIME(0,3,0),1)</f>
        <v>1.2500000000000094E-2</v>
      </c>
      <c r="I23" s="50">
        <f>MOD(I22+TIME(0,3,0),1)</f>
        <v>2.3611111111111166E-2</v>
      </c>
      <c r="J23" s="50">
        <f>MOD(J22+TIME(0,3,0),1)</f>
        <v>2.9861111111111255E-2</v>
      </c>
      <c r="K23" s="50">
        <f>MOD(K22+TIME(0,3,0),1)</f>
        <v>3.3333333333333576E-2</v>
      </c>
      <c r="L23" s="50">
        <f>MOD(L22+TIME(0,3,0),1)</f>
        <v>4.5138888888888978E-2</v>
      </c>
      <c r="M23" s="50">
        <f>MOD(M22+TIME(0,3,0),1)</f>
        <v>5.0694444444444514E-2</v>
      </c>
      <c r="N23" s="50">
        <f t="shared" ref="N23:U23" si="9">MOD(N22+TIME(0,3,0),1)</f>
        <v>5.2777777777777951E-2</v>
      </c>
      <c r="O23" s="50">
        <f t="shared" si="9"/>
        <v>0.19583333333333333</v>
      </c>
      <c r="P23" s="50">
        <f t="shared" si="9"/>
        <v>0.19999999999999998</v>
      </c>
      <c r="Q23" s="50">
        <f t="shared" si="9"/>
        <v>0.21111111111111108</v>
      </c>
      <c r="R23" s="50">
        <f t="shared" si="9"/>
        <v>0.21666666666666667</v>
      </c>
      <c r="S23" s="50">
        <f t="shared" si="9"/>
        <v>0.22083333333333333</v>
      </c>
      <c r="T23" s="50">
        <f t="shared" si="9"/>
        <v>0.23194444444444443</v>
      </c>
      <c r="U23" s="50">
        <f t="shared" si="9"/>
        <v>0.23749999999999999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21" customHeight="1" x14ac:dyDescent="0.25">
      <c r="A24" s="49" t="s">
        <v>19</v>
      </c>
      <c r="B24" s="48">
        <f>MOD(B23+TIME(0,10,0),1)</f>
        <v>0.97361111111111109</v>
      </c>
      <c r="C24" s="48">
        <f>MOD(C23+TIME(0,10,0),1)</f>
        <v>0.98888888888888882</v>
      </c>
      <c r="D24" s="48">
        <f>MOD(D23+TIME(0,10,0),1)</f>
        <v>0.9951388888888888</v>
      </c>
      <c r="E24" s="48">
        <f>MOD(E23+TIME(0,10,0),1)</f>
        <v>0.99930555555555556</v>
      </c>
      <c r="F24" s="48">
        <f>MOD(F23+TIME(0,10,0),1)</f>
        <v>9.7222222222223299E-3</v>
      </c>
      <c r="G24" s="48">
        <f>MOD(G23+TIME(0,10,0),1)</f>
        <v>1.5972222222222218E-2</v>
      </c>
      <c r="H24" s="48">
        <f>MOD(H23+TIME(0,10,0),1)</f>
        <v>1.9444444444444538E-2</v>
      </c>
      <c r="I24" s="48">
        <f>MOD(I23+TIME(0,10,0),1)</f>
        <v>3.055555555555561E-2</v>
      </c>
      <c r="J24" s="48">
        <f>MOD(J23+TIME(0,10,0),1)</f>
        <v>3.6805555555555702E-2</v>
      </c>
      <c r="K24" s="48">
        <f>MOD(K23+TIME(0,10,0),1)</f>
        <v>4.0277777777778023E-2</v>
      </c>
      <c r="L24" s="48">
        <f>MOD(L23+TIME(0,10,0),1)</f>
        <v>5.2083333333333426E-2</v>
      </c>
      <c r="M24" s="48">
        <f>MOD(M23+TIME(0,10,0),1)</f>
        <v>5.7638888888888962E-2</v>
      </c>
      <c r="N24" s="48">
        <f t="shared" ref="N24:U24" si="10">MOD(N23+TIME(0,10,0),1)</f>
        <v>5.9722222222222399E-2</v>
      </c>
      <c r="O24" s="48">
        <f t="shared" si="10"/>
        <v>0.20277777777777778</v>
      </c>
      <c r="P24" s="48">
        <f t="shared" si="10"/>
        <v>0.20694444444444443</v>
      </c>
      <c r="Q24" s="48">
        <f t="shared" si="10"/>
        <v>0.21805555555555553</v>
      </c>
      <c r="R24" s="48">
        <f t="shared" si="10"/>
        <v>0.22361111111111112</v>
      </c>
      <c r="S24" s="48">
        <f t="shared" si="10"/>
        <v>0.22777777777777777</v>
      </c>
      <c r="T24" s="48">
        <f t="shared" si="10"/>
        <v>0.23888888888888887</v>
      </c>
      <c r="U24" s="48">
        <f t="shared" si="10"/>
        <v>0.24444444444444444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21" hidden="1" customHeight="1" x14ac:dyDescent="0.25">
      <c r="A25" s="47" t="s">
        <v>18</v>
      </c>
      <c r="B25" s="46"/>
      <c r="C25" s="46">
        <f>MOD(C21-B21,1)</f>
        <v>1.5277777777777724E-2</v>
      </c>
      <c r="D25" s="46">
        <f t="shared" ref="D25:U25" si="11">MOD(D21-C21,1)</f>
        <v>6.2499999999999778E-3</v>
      </c>
      <c r="E25" s="46">
        <f t="shared" si="11"/>
        <v>4.1666666666667629E-3</v>
      </c>
      <c r="F25" s="46">
        <f t="shared" si="11"/>
        <v>1.041666666666663E-2</v>
      </c>
      <c r="G25" s="46">
        <f t="shared" si="11"/>
        <v>6.2499999999999778E-3</v>
      </c>
      <c r="H25" s="46">
        <f t="shared" si="11"/>
        <v>3.4722222222223209E-3</v>
      </c>
      <c r="I25" s="46">
        <f t="shared" si="11"/>
        <v>1.1111111111111072E-2</v>
      </c>
      <c r="J25" s="46">
        <f t="shared" si="11"/>
        <v>6.2500000000000888E-3</v>
      </c>
      <c r="K25" s="46">
        <f t="shared" si="11"/>
        <v>3.4722222222223209E-3</v>
      </c>
      <c r="L25" s="46">
        <f t="shared" si="11"/>
        <v>1.1805555555555403E-2</v>
      </c>
      <c r="M25" s="46">
        <f t="shared" si="11"/>
        <v>5.5555555555555358E-3</v>
      </c>
      <c r="N25" s="46">
        <f t="shared" si="11"/>
        <v>2.083333333333437E-3</v>
      </c>
      <c r="O25" s="46">
        <f t="shared" si="11"/>
        <v>0.14305555555555538</v>
      </c>
      <c r="P25" s="46">
        <f t="shared" si="11"/>
        <v>4.1666666666666519E-3</v>
      </c>
      <c r="Q25" s="46">
        <f t="shared" si="11"/>
        <v>1.1111111111111099E-2</v>
      </c>
      <c r="R25" s="46">
        <f t="shared" si="11"/>
        <v>5.5555555555555913E-3</v>
      </c>
      <c r="S25" s="46">
        <f t="shared" si="11"/>
        <v>4.1666666666666519E-3</v>
      </c>
      <c r="T25" s="46">
        <f t="shared" si="11"/>
        <v>1.1111111111111099E-2</v>
      </c>
      <c r="U25" s="46">
        <f t="shared" si="11"/>
        <v>5.5555555555555636E-3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21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3.8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3.8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35" spans="14:17" ht="13.8" x14ac:dyDescent="0.25">
      <c r="N35" s="45"/>
      <c r="Q35" s="45"/>
    </row>
    <row r="36" spans="14:17" ht="13.8" x14ac:dyDescent="0.25">
      <c r="N36" s="45"/>
      <c r="Q36" s="45"/>
    </row>
    <row r="37" spans="14:17" ht="13.8" x14ac:dyDescent="0.25">
      <c r="N37" s="45"/>
      <c r="Q37" s="45"/>
    </row>
    <row r="38" spans="14:17" ht="13.8" x14ac:dyDescent="0.25">
      <c r="N38" s="45"/>
      <c r="Q38" s="45"/>
    </row>
    <row r="39" spans="14:17" ht="13.8" x14ac:dyDescent="0.25">
      <c r="N39" s="45"/>
      <c r="Q39" s="45"/>
    </row>
    <row r="40" spans="14:17" ht="13.8" x14ac:dyDescent="0.25">
      <c r="N40" s="45"/>
      <c r="Q40" s="45"/>
    </row>
    <row r="41" spans="14:17" ht="13.8" x14ac:dyDescent="0.25">
      <c r="N41" s="45"/>
      <c r="Q41" s="45"/>
    </row>
    <row r="42" spans="14:17" ht="13.8" x14ac:dyDescent="0.25">
      <c r="N42" s="45"/>
      <c r="Q42" s="45"/>
    </row>
    <row r="43" spans="14:17" ht="13.8" x14ac:dyDescent="0.25">
      <c r="N43" s="45"/>
      <c r="Q43" s="45"/>
    </row>
    <row r="44" spans="14:17" ht="13.8" x14ac:dyDescent="0.25">
      <c r="N44" s="45"/>
      <c r="Q44" s="45"/>
    </row>
    <row r="45" spans="14:17" ht="13.8" x14ac:dyDescent="0.25">
      <c r="N45" s="45"/>
      <c r="Q45" s="45"/>
    </row>
    <row r="46" spans="14:17" ht="13.8" x14ac:dyDescent="0.25">
      <c r="N46" s="45"/>
      <c r="Q46" s="45"/>
    </row>
  </sheetData>
  <mergeCells count="3">
    <mergeCell ref="C1:E1"/>
    <mergeCell ref="A5:B5"/>
    <mergeCell ref="A16:B16"/>
  </mergeCells>
  <pageMargins left="0.7" right="0.7" top="0.75" bottom="0.75" header="0.3" footer="0.3"/>
  <pageSetup paperSize="9" scale="44" orientation="landscape" r:id="rId1"/>
  <headerFooter alignWithMargins="0">
    <oddFooter>&amp;LTrackwork Transport | Sydney Trains&amp;CFile: &amp;A &amp;F &amp;R Saturday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view="pageBreakPreview" zoomScale="80" zoomScaleNormal="55" zoomScaleSheetLayoutView="80" workbookViewId="0">
      <selection activeCell="A17" sqref="A17:X22"/>
    </sheetView>
  </sheetViews>
  <sheetFormatPr defaultRowHeight="13.2" x14ac:dyDescent="0.25"/>
  <cols>
    <col min="1" max="1" width="28.21875" style="44" customWidth="1"/>
    <col min="2" max="19" width="10" style="44" bestFit="1" customWidth="1"/>
    <col min="20" max="29" width="8.88671875" style="44" customWidth="1"/>
    <col min="30" max="16384" width="8.88671875" style="44"/>
  </cols>
  <sheetData>
    <row r="1" spans="1:32" ht="19.8" customHeight="1" x14ac:dyDescent="0.25">
      <c r="A1" s="71">
        <v>43694</v>
      </c>
      <c r="B1" s="70"/>
      <c r="C1" s="69"/>
      <c r="D1" s="69"/>
      <c r="E1" s="69"/>
    </row>
    <row r="2" spans="1:32" ht="15.6" x14ac:dyDescent="0.3">
      <c r="A2" s="68"/>
      <c r="C2" s="67"/>
      <c r="D2" s="67"/>
      <c r="E2" s="67"/>
    </row>
    <row r="3" spans="1:32" ht="17.399999999999999" x14ac:dyDescent="0.3">
      <c r="A3" s="66" t="s">
        <v>76</v>
      </c>
    </row>
    <row r="4" spans="1:32" ht="21.6" customHeight="1" x14ac:dyDescent="0.25">
      <c r="A4" s="45"/>
      <c r="B4" s="45"/>
      <c r="C4" s="45"/>
      <c r="D4" s="65"/>
      <c r="E4" s="65"/>
      <c r="F4" s="65"/>
      <c r="G4" s="65"/>
      <c r="H4" s="65"/>
      <c r="I4" s="65"/>
      <c r="J4" s="65"/>
      <c r="K4" s="65"/>
    </row>
    <row r="5" spans="1:32" ht="21" customHeight="1" x14ac:dyDescent="0.25">
      <c r="A5" s="64" t="s">
        <v>75</v>
      </c>
      <c r="B5" s="63"/>
    </row>
    <row r="6" spans="1:32" s="61" customFormat="1" ht="21.6" customHeight="1" x14ac:dyDescent="0.25">
      <c r="A6" s="57" t="s">
        <v>27</v>
      </c>
      <c r="B6" s="54" t="s">
        <v>26</v>
      </c>
      <c r="C6" s="54" t="s">
        <v>26</v>
      </c>
      <c r="D6" s="54" t="s">
        <v>26</v>
      </c>
      <c r="E6" s="54" t="s">
        <v>26</v>
      </c>
      <c r="F6" s="54" t="s">
        <v>26</v>
      </c>
      <c r="G6" s="54" t="s">
        <v>26</v>
      </c>
      <c r="H6" s="54" t="s">
        <v>26</v>
      </c>
      <c r="I6" s="54" t="s">
        <v>26</v>
      </c>
      <c r="J6" s="54" t="s">
        <v>26</v>
      </c>
      <c r="K6" s="54" t="s">
        <v>26</v>
      </c>
      <c r="L6" s="54" t="s">
        <v>26</v>
      </c>
      <c r="M6" s="54" t="s">
        <v>26</v>
      </c>
      <c r="N6" s="54" t="s">
        <v>25</v>
      </c>
      <c r="O6" s="54" t="s">
        <v>25</v>
      </c>
      <c r="P6" s="54" t="s">
        <v>25</v>
      </c>
      <c r="Q6" s="54" t="s">
        <v>25</v>
      </c>
      <c r="R6" s="54" t="s">
        <v>25</v>
      </c>
      <c r="S6" s="54" t="s">
        <v>25</v>
      </c>
      <c r="T6" s="54" t="s">
        <v>25</v>
      </c>
      <c r="U6" s="54" t="s">
        <v>25</v>
      </c>
      <c r="V6" s="54" t="s">
        <v>25</v>
      </c>
      <c r="W6" s="54" t="s">
        <v>25</v>
      </c>
      <c r="X6" s="54" t="s">
        <v>25</v>
      </c>
      <c r="Y6" s="54" t="s">
        <v>25</v>
      </c>
      <c r="Z6" s="54" t="s">
        <v>25</v>
      </c>
      <c r="AA6" s="54" t="s">
        <v>25</v>
      </c>
      <c r="AB6" s="54" t="s">
        <v>25</v>
      </c>
      <c r="AC6" s="54" t="s">
        <v>25</v>
      </c>
      <c r="AD6" s="62"/>
      <c r="AE6" s="62"/>
      <c r="AF6" s="62"/>
    </row>
    <row r="7" spans="1:32" ht="21.6" customHeight="1" x14ac:dyDescent="0.25">
      <c r="A7" s="53" t="s">
        <v>24</v>
      </c>
      <c r="B7" s="56">
        <v>2</v>
      </c>
      <c r="C7" s="56">
        <v>2</v>
      </c>
      <c r="D7" s="56">
        <v>2</v>
      </c>
      <c r="E7" s="56">
        <v>2</v>
      </c>
      <c r="F7" s="56">
        <v>2</v>
      </c>
      <c r="G7" s="56">
        <v>2</v>
      </c>
      <c r="H7" s="56">
        <v>2</v>
      </c>
      <c r="I7" s="56">
        <v>2</v>
      </c>
      <c r="J7" s="56">
        <v>2</v>
      </c>
      <c r="K7" s="56">
        <v>2</v>
      </c>
      <c r="L7" s="56">
        <v>2</v>
      </c>
      <c r="M7" s="56">
        <v>2</v>
      </c>
      <c r="N7" s="56">
        <v>2</v>
      </c>
      <c r="O7" s="56">
        <v>2</v>
      </c>
      <c r="P7" s="56">
        <v>2</v>
      </c>
      <c r="Q7" s="56">
        <v>2</v>
      </c>
      <c r="R7" s="56">
        <v>2</v>
      </c>
      <c r="S7" s="56">
        <v>2</v>
      </c>
      <c r="T7" s="56">
        <v>2</v>
      </c>
      <c r="U7" s="56">
        <v>2</v>
      </c>
      <c r="V7" s="56">
        <v>2</v>
      </c>
      <c r="W7" s="56">
        <v>2</v>
      </c>
      <c r="X7" s="56">
        <v>2</v>
      </c>
      <c r="Y7" s="56">
        <v>2</v>
      </c>
      <c r="Z7" s="56">
        <v>2</v>
      </c>
      <c r="AA7" s="56">
        <v>2</v>
      </c>
      <c r="AB7" s="56">
        <v>2</v>
      </c>
      <c r="AC7" s="56">
        <v>2</v>
      </c>
      <c r="AD7" s="45"/>
      <c r="AE7" s="45"/>
      <c r="AF7" s="45"/>
    </row>
    <row r="8" spans="1:32" ht="21.6" customHeight="1" x14ac:dyDescent="0.25">
      <c r="A8" s="60" t="s">
        <v>8</v>
      </c>
      <c r="B8" s="59">
        <f>MOD(B9-TIME(0,30,0),1)</f>
        <v>0.8930555555555556</v>
      </c>
      <c r="C8" s="59">
        <f t="shared" ref="C8:U8" si="0">MOD(C9-TIME(0,30,0),1)</f>
        <v>0.90277777777777768</v>
      </c>
      <c r="D8" s="59">
        <f t="shared" si="0"/>
        <v>0.91388888888888897</v>
      </c>
      <c r="E8" s="59">
        <f t="shared" si="0"/>
        <v>0.93472222222222223</v>
      </c>
      <c r="F8" s="59">
        <f t="shared" si="0"/>
        <v>0.95</v>
      </c>
      <c r="G8" s="59">
        <f t="shared" si="0"/>
        <v>0.95694444444444438</v>
      </c>
      <c r="H8" s="59">
        <f t="shared" si="0"/>
        <v>0.95902777777777781</v>
      </c>
      <c r="I8" s="59">
        <f t="shared" si="0"/>
        <v>0.96666666666666667</v>
      </c>
      <c r="J8" s="59">
        <f t="shared" si="0"/>
        <v>0.97569444444444431</v>
      </c>
      <c r="K8" s="59">
        <f t="shared" si="0"/>
        <v>0.97777777777777775</v>
      </c>
      <c r="L8" s="59">
        <f t="shared" si="0"/>
        <v>0.98819444444444449</v>
      </c>
      <c r="M8" s="59">
        <f t="shared" si="0"/>
        <v>0.99861111111111101</v>
      </c>
      <c r="N8" s="59">
        <f t="shared" si="0"/>
        <v>3.4722222222222481E-3</v>
      </c>
      <c r="O8" s="59">
        <f t="shared" si="0"/>
        <v>9.0277777777777839E-3</v>
      </c>
      <c r="P8" s="59">
        <f t="shared" si="0"/>
        <v>1.7361111111111088E-2</v>
      </c>
      <c r="Q8" s="59">
        <f t="shared" si="0"/>
        <v>2.1527777777777739E-2</v>
      </c>
      <c r="R8" s="59">
        <f t="shared" si="0"/>
        <v>2.3611111111111176E-2</v>
      </c>
      <c r="S8" s="59">
        <f t="shared" si="0"/>
        <v>2.9861111111111043E-2</v>
      </c>
      <c r="T8" s="59">
        <f t="shared" si="0"/>
        <v>5.0694444444444528E-2</v>
      </c>
      <c r="U8" s="59">
        <f t="shared" si="0"/>
        <v>5.9027777777777776E-2</v>
      </c>
      <c r="V8" s="59">
        <f t="shared" ref="V8" si="1">MOD(V9-TIME(0,30,0),1)</f>
        <v>9.3055555555555572E-2</v>
      </c>
      <c r="W8" s="59">
        <f t="shared" ref="W8" si="2">MOD(W9-TIME(0,30,0),1)</f>
        <v>0.18541666666666665</v>
      </c>
      <c r="X8" s="59">
        <f t="shared" ref="X8" si="3">MOD(X9-TIME(0,30,0),1)</f>
        <v>0.19166666666666665</v>
      </c>
      <c r="Y8" s="59">
        <f t="shared" ref="Y8" si="4">MOD(Y9-TIME(0,30,0),1)</f>
        <v>0.1958333333333333</v>
      </c>
      <c r="Z8" s="59">
        <f t="shared" ref="Z8" si="5">MOD(Z9-TIME(0,30,0),1)</f>
        <v>0.2069444444444444</v>
      </c>
      <c r="AA8" s="59">
        <f t="shared" ref="AA8" si="6">MOD(AA9-TIME(0,30,0),1)</f>
        <v>0.20972222222222217</v>
      </c>
      <c r="AB8" s="59">
        <f t="shared" ref="AB8" si="7">MOD(AB9-TIME(0,30,0),1)</f>
        <v>0.21180555555555555</v>
      </c>
      <c r="AC8" s="59">
        <f t="shared" ref="AC8" si="8">MOD(AC9-TIME(0,30,0),1)</f>
        <v>0.22569444444444442</v>
      </c>
      <c r="AD8" s="45"/>
      <c r="AE8" s="45"/>
      <c r="AF8" s="45"/>
    </row>
    <row r="9" spans="1:32" ht="21.6" customHeight="1" x14ac:dyDescent="0.25">
      <c r="A9" s="73" t="s">
        <v>19</v>
      </c>
      <c r="B9" s="72">
        <f>MOD(B10-TIME(0,6,0),1)</f>
        <v>0.91388888888888897</v>
      </c>
      <c r="C9" s="72">
        <f t="shared" ref="C9:U9" si="9">MOD(C10-TIME(0,6,0),1)</f>
        <v>0.92361111111111105</v>
      </c>
      <c r="D9" s="72">
        <f t="shared" si="9"/>
        <v>0.93472222222222234</v>
      </c>
      <c r="E9" s="72">
        <f t="shared" si="9"/>
        <v>0.9555555555555556</v>
      </c>
      <c r="F9" s="72">
        <f t="shared" si="9"/>
        <v>0.97083333333333333</v>
      </c>
      <c r="G9" s="72">
        <f t="shared" si="9"/>
        <v>0.97777777777777775</v>
      </c>
      <c r="H9" s="72">
        <f t="shared" si="9"/>
        <v>0.97986111111111118</v>
      </c>
      <c r="I9" s="72">
        <f t="shared" si="9"/>
        <v>0.98750000000000004</v>
      </c>
      <c r="J9" s="72">
        <f t="shared" si="9"/>
        <v>0.99652777777777768</v>
      </c>
      <c r="K9" s="72">
        <f t="shared" si="9"/>
        <v>0.99861111111111112</v>
      </c>
      <c r="L9" s="72">
        <f t="shared" si="9"/>
        <v>9.0277777777778567E-3</v>
      </c>
      <c r="M9" s="72">
        <f t="shared" si="9"/>
        <v>1.9444444444444375E-2</v>
      </c>
      <c r="N9" s="72">
        <f t="shared" si="9"/>
        <v>2.430555555555558E-2</v>
      </c>
      <c r="O9" s="72">
        <f t="shared" si="9"/>
        <v>2.9861111111111116E-2</v>
      </c>
      <c r="P9" s="72">
        <f t="shared" si="9"/>
        <v>3.819444444444442E-2</v>
      </c>
      <c r="Q9" s="72">
        <f t="shared" si="9"/>
        <v>4.2361111111111072E-2</v>
      </c>
      <c r="R9" s="72">
        <f t="shared" si="9"/>
        <v>4.4444444444444509E-2</v>
      </c>
      <c r="S9" s="72">
        <f t="shared" si="9"/>
        <v>5.0694444444444375E-2</v>
      </c>
      <c r="T9" s="72">
        <f t="shared" si="9"/>
        <v>7.1527777777777857E-2</v>
      </c>
      <c r="U9" s="72">
        <f t="shared" si="9"/>
        <v>7.9861111111111105E-2</v>
      </c>
      <c r="V9" s="72">
        <f t="shared" ref="V9" si="10">MOD(V10-TIME(0,6,0),1)</f>
        <v>0.1138888888888889</v>
      </c>
      <c r="W9" s="72">
        <f t="shared" ref="W9" si="11">MOD(W10-TIME(0,6,0),1)</f>
        <v>0.20624999999999999</v>
      </c>
      <c r="X9" s="72">
        <f t="shared" ref="X9" si="12">MOD(X10-TIME(0,6,0),1)</f>
        <v>0.21249999999999999</v>
      </c>
      <c r="Y9" s="72">
        <f t="shared" ref="Y9" si="13">MOD(Y10-TIME(0,6,0),1)</f>
        <v>0.21666666666666665</v>
      </c>
      <c r="Z9" s="72">
        <f t="shared" ref="Z9" si="14">MOD(Z10-TIME(0,6,0),1)</f>
        <v>0.22777777777777775</v>
      </c>
      <c r="AA9" s="72">
        <f t="shared" ref="AA9" si="15">MOD(AA10-TIME(0,6,0),1)</f>
        <v>0.23055555555555551</v>
      </c>
      <c r="AB9" s="72">
        <f t="shared" ref="AB9" si="16">MOD(AB10-TIME(0,6,0),1)</f>
        <v>0.2326388888888889</v>
      </c>
      <c r="AC9" s="72">
        <f t="shared" ref="AC9" si="17">MOD(AC10-TIME(0,6,0),1)</f>
        <v>0.24652777777777776</v>
      </c>
      <c r="AD9" s="45"/>
      <c r="AE9" s="45"/>
      <c r="AF9" s="45"/>
    </row>
    <row r="10" spans="1:32" ht="21" customHeight="1" x14ac:dyDescent="0.25">
      <c r="A10" s="57" t="s">
        <v>128</v>
      </c>
      <c r="B10" s="54">
        <v>0.91805555555555562</v>
      </c>
      <c r="C10" s="54">
        <v>0.9277777777777777</v>
      </c>
      <c r="D10" s="54">
        <v>0.93888888888888899</v>
      </c>
      <c r="E10" s="54">
        <v>0.95972222222222225</v>
      </c>
      <c r="F10" s="54">
        <v>0.97499999999999998</v>
      </c>
      <c r="G10" s="54">
        <v>0.9819444444444444</v>
      </c>
      <c r="H10" s="54">
        <v>0.98402777777777783</v>
      </c>
      <c r="I10" s="54">
        <v>0.9916666666666667</v>
      </c>
      <c r="J10" s="54">
        <v>1.0006944444444443</v>
      </c>
      <c r="K10" s="54">
        <v>1.0027777777777778</v>
      </c>
      <c r="L10" s="54">
        <v>1.0131944444444445</v>
      </c>
      <c r="M10" s="54">
        <v>1.023611111111111</v>
      </c>
      <c r="N10" s="54">
        <v>1.0284722222222222</v>
      </c>
      <c r="O10" s="54">
        <v>1.0340277777777778</v>
      </c>
      <c r="P10" s="54">
        <v>1.0423611111111111</v>
      </c>
      <c r="Q10" s="54">
        <v>1.0465277777777777</v>
      </c>
      <c r="R10" s="54">
        <v>1.0486111111111112</v>
      </c>
      <c r="S10" s="54">
        <v>1.054861111111111</v>
      </c>
      <c r="T10" s="54">
        <v>1.0756944444444445</v>
      </c>
      <c r="U10" s="54">
        <v>8.4027777777777771E-2</v>
      </c>
      <c r="V10" s="54">
        <v>0.11805555555555557</v>
      </c>
      <c r="W10" s="54">
        <v>0.21041666666666667</v>
      </c>
      <c r="X10" s="54">
        <v>0.21666666666666667</v>
      </c>
      <c r="Y10" s="54">
        <v>0.22083333333333333</v>
      </c>
      <c r="Z10" s="54">
        <v>0.23194444444444443</v>
      </c>
      <c r="AA10" s="54">
        <v>0.23472222222222219</v>
      </c>
      <c r="AB10" s="54">
        <v>0.23680555555555557</v>
      </c>
      <c r="AC10" s="54">
        <v>0.25069444444444444</v>
      </c>
      <c r="AD10" s="45"/>
      <c r="AE10" s="45"/>
      <c r="AF10" s="45"/>
    </row>
    <row r="11" spans="1:32" ht="21" customHeight="1" x14ac:dyDescent="0.25">
      <c r="A11" s="53" t="s">
        <v>23</v>
      </c>
      <c r="B11" s="93" t="s">
        <v>78</v>
      </c>
      <c r="C11" s="93" t="s">
        <v>79</v>
      </c>
      <c r="D11" s="93" t="s">
        <v>80</v>
      </c>
      <c r="E11" s="93" t="s">
        <v>81</v>
      </c>
      <c r="F11" s="93" t="s">
        <v>82</v>
      </c>
      <c r="G11" s="93" t="s">
        <v>83</v>
      </c>
      <c r="H11" s="93" t="s">
        <v>84</v>
      </c>
      <c r="I11" s="93" t="s">
        <v>85</v>
      </c>
      <c r="J11" s="93" t="s">
        <v>86</v>
      </c>
      <c r="K11" s="93" t="s">
        <v>87</v>
      </c>
      <c r="L11" s="93" t="s">
        <v>88</v>
      </c>
      <c r="M11" s="93" t="s">
        <v>89</v>
      </c>
      <c r="N11" s="93" t="s">
        <v>90</v>
      </c>
      <c r="O11" s="93" t="s">
        <v>91</v>
      </c>
      <c r="P11" s="93" t="s">
        <v>92</v>
      </c>
      <c r="Q11" s="93" t="s">
        <v>93</v>
      </c>
      <c r="R11" s="93" t="s">
        <v>94</v>
      </c>
      <c r="S11" s="93" t="s">
        <v>95</v>
      </c>
      <c r="T11" s="93" t="s">
        <v>96</v>
      </c>
      <c r="U11" s="93" t="s">
        <v>97</v>
      </c>
      <c r="V11" s="93" t="s">
        <v>98</v>
      </c>
      <c r="W11" s="93" t="s">
        <v>99</v>
      </c>
      <c r="X11" s="93" t="s">
        <v>100</v>
      </c>
      <c r="Y11" s="93" t="s">
        <v>101</v>
      </c>
      <c r="Z11" s="93" t="s">
        <v>102</v>
      </c>
      <c r="AA11" s="93" t="s">
        <v>103</v>
      </c>
      <c r="AB11" s="93" t="s">
        <v>104</v>
      </c>
      <c r="AC11" s="93" t="s">
        <v>105</v>
      </c>
      <c r="AD11" s="45"/>
      <c r="AE11" s="45"/>
      <c r="AF11" s="45"/>
    </row>
    <row r="12" spans="1:32" ht="21" hidden="1" customHeight="1" x14ac:dyDescent="0.25">
      <c r="A12" s="47" t="s">
        <v>18</v>
      </c>
      <c r="B12" s="46"/>
      <c r="C12" s="46">
        <f>MOD(C8-B8,1)</f>
        <v>9.7222222222220767E-3</v>
      </c>
      <c r="D12" s="46">
        <f t="shared" ref="D12:U12" si="18">MOD(D8-C8,1)</f>
        <v>1.1111111111111294E-2</v>
      </c>
      <c r="E12" s="46">
        <f t="shared" si="18"/>
        <v>2.0833333333333259E-2</v>
      </c>
      <c r="F12" s="46">
        <f t="shared" si="18"/>
        <v>1.5277777777777724E-2</v>
      </c>
      <c r="G12" s="46">
        <f t="shared" si="18"/>
        <v>6.9444444444444198E-3</v>
      </c>
      <c r="H12" s="46">
        <f t="shared" si="18"/>
        <v>2.083333333333437E-3</v>
      </c>
      <c r="I12" s="46">
        <f t="shared" si="18"/>
        <v>7.6388888888888618E-3</v>
      </c>
      <c r="J12" s="46">
        <f t="shared" si="18"/>
        <v>9.0277777777776347E-3</v>
      </c>
      <c r="K12" s="46">
        <f t="shared" si="18"/>
        <v>2.083333333333437E-3</v>
      </c>
      <c r="L12" s="46">
        <f t="shared" si="18"/>
        <v>1.0416666666666741E-2</v>
      </c>
      <c r="M12" s="46">
        <f t="shared" si="18"/>
        <v>1.0416666666666519E-2</v>
      </c>
      <c r="N12" s="46">
        <f t="shared" si="18"/>
        <v>4.8611111111112049E-3</v>
      </c>
      <c r="O12" s="46">
        <f t="shared" si="18"/>
        <v>5.5555555555555358E-3</v>
      </c>
      <c r="P12" s="46">
        <f t="shared" si="18"/>
        <v>8.3333333333333037E-3</v>
      </c>
      <c r="Q12" s="46">
        <f t="shared" si="18"/>
        <v>4.1666666666666519E-3</v>
      </c>
      <c r="R12" s="46">
        <f t="shared" si="18"/>
        <v>2.083333333333437E-3</v>
      </c>
      <c r="S12" s="46">
        <f t="shared" si="18"/>
        <v>6.2499999999998668E-3</v>
      </c>
      <c r="T12" s="46">
        <f t="shared" si="18"/>
        <v>2.0833333333333485E-2</v>
      </c>
      <c r="U12" s="46">
        <f t="shared" si="18"/>
        <v>8.3333333333332482E-3</v>
      </c>
      <c r="AC12" s="45"/>
      <c r="AD12" s="45"/>
      <c r="AE12" s="45"/>
      <c r="AF12" s="45"/>
    </row>
    <row r="13" spans="1:32" ht="2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21" customHeight="1" x14ac:dyDescent="0.25">
      <c r="A14" s="64" t="s">
        <v>129</v>
      </c>
      <c r="B14" s="6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21" customHeight="1" x14ac:dyDescent="0.25">
      <c r="A15" s="57" t="s">
        <v>27</v>
      </c>
      <c r="B15" s="54" t="s">
        <v>26</v>
      </c>
      <c r="C15" s="54" t="s">
        <v>26</v>
      </c>
      <c r="D15" s="54" t="s">
        <v>26</v>
      </c>
      <c r="E15" s="54" t="s">
        <v>26</v>
      </c>
      <c r="F15" s="54" t="s">
        <v>26</v>
      </c>
      <c r="G15" s="54" t="s">
        <v>25</v>
      </c>
      <c r="H15" s="54" t="s">
        <v>25</v>
      </c>
      <c r="I15" s="54" t="s">
        <v>25</v>
      </c>
      <c r="J15" s="54" t="s">
        <v>25</v>
      </c>
      <c r="K15" s="54" t="s">
        <v>25</v>
      </c>
      <c r="L15" s="54" t="s">
        <v>25</v>
      </c>
      <c r="M15" s="54" t="s">
        <v>25</v>
      </c>
      <c r="N15" s="54" t="s">
        <v>25</v>
      </c>
      <c r="O15" s="54" t="s">
        <v>25</v>
      </c>
      <c r="P15" s="54" t="s">
        <v>25</v>
      </c>
      <c r="Q15" s="54" t="s">
        <v>25</v>
      </c>
      <c r="R15" s="54" t="s">
        <v>25</v>
      </c>
      <c r="S15" s="54" t="s">
        <v>25</v>
      </c>
      <c r="T15" s="54" t="s">
        <v>25</v>
      </c>
      <c r="U15" s="54" t="s">
        <v>25</v>
      </c>
      <c r="V15" s="54" t="s">
        <v>25</v>
      </c>
      <c r="W15" s="54" t="s">
        <v>25</v>
      </c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21" customHeight="1" x14ac:dyDescent="0.25">
      <c r="A16" s="53" t="s">
        <v>24</v>
      </c>
      <c r="B16" s="56">
        <v>2</v>
      </c>
      <c r="C16" s="56">
        <v>2</v>
      </c>
      <c r="D16" s="56">
        <v>2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56">
        <v>2</v>
      </c>
      <c r="W16" s="56">
        <v>2</v>
      </c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21" customHeight="1" x14ac:dyDescent="0.25">
      <c r="A17" s="55" t="s">
        <v>23</v>
      </c>
      <c r="B17" s="54" t="s">
        <v>108</v>
      </c>
      <c r="C17" s="54" t="s">
        <v>110</v>
      </c>
      <c r="D17" s="54" t="s">
        <v>106</v>
      </c>
      <c r="E17" s="54" t="s">
        <v>111</v>
      </c>
      <c r="F17" s="54" t="s">
        <v>114</v>
      </c>
      <c r="G17" s="54" t="s">
        <v>107</v>
      </c>
      <c r="H17" s="54" t="s">
        <v>109</v>
      </c>
      <c r="I17" s="54" t="s">
        <v>115</v>
      </c>
      <c r="J17" s="54" t="s">
        <v>116</v>
      </c>
      <c r="K17" s="54" t="s">
        <v>117</v>
      </c>
      <c r="L17" s="54" t="s">
        <v>118</v>
      </c>
      <c r="M17" s="54" t="s">
        <v>119</v>
      </c>
      <c r="N17" s="54" t="s">
        <v>120</v>
      </c>
      <c r="O17" s="54" t="s">
        <v>112</v>
      </c>
      <c r="P17" s="54" t="s">
        <v>113</v>
      </c>
      <c r="Q17" s="54" t="s">
        <v>121</v>
      </c>
      <c r="R17" s="54" t="s">
        <v>122</v>
      </c>
      <c r="S17" s="54" t="s">
        <v>123</v>
      </c>
      <c r="T17" s="54" t="s">
        <v>124</v>
      </c>
      <c r="U17" s="54" t="s">
        <v>125</v>
      </c>
      <c r="V17" s="54" t="s">
        <v>126</v>
      </c>
      <c r="W17" s="54" t="s">
        <v>127</v>
      </c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21" customHeight="1" x14ac:dyDescent="0.25">
      <c r="A18" s="53" t="s">
        <v>22</v>
      </c>
      <c r="B18" s="93">
        <v>0.92013888888888884</v>
      </c>
      <c r="C18" s="93">
        <v>0.93055555555555547</v>
      </c>
      <c r="D18" s="93">
        <v>0.93541666666666667</v>
      </c>
      <c r="E18" s="93">
        <v>0.94166666666666676</v>
      </c>
      <c r="F18" s="93">
        <v>0.96736111111111101</v>
      </c>
      <c r="G18" s="93">
        <v>0.96875</v>
      </c>
      <c r="H18" s="93">
        <v>0.9770833333333333</v>
      </c>
      <c r="I18" s="93">
        <v>0.97777777777777775</v>
      </c>
      <c r="J18" s="93">
        <v>0.98819444444444438</v>
      </c>
      <c r="K18" s="93">
        <v>0.99930555555555556</v>
      </c>
      <c r="L18" s="93">
        <v>1.0090277777777776</v>
      </c>
      <c r="M18" s="93">
        <v>1.0194444444444444</v>
      </c>
      <c r="N18" s="93">
        <v>1.0305555555555557</v>
      </c>
      <c r="O18" s="93">
        <v>1.0319444444444443</v>
      </c>
      <c r="P18" s="93">
        <v>1.0395833333333333</v>
      </c>
      <c r="Q18" s="93">
        <v>1.0451388888888888</v>
      </c>
      <c r="R18" s="93">
        <v>1.0506944444444444</v>
      </c>
      <c r="S18" s="93">
        <v>1.0708333333333333</v>
      </c>
      <c r="T18" s="93">
        <v>0.1875</v>
      </c>
      <c r="U18" s="93">
        <v>0.1986111111111111</v>
      </c>
      <c r="V18" s="93">
        <v>0.21180555555555555</v>
      </c>
      <c r="W18" s="93">
        <v>0.21944444444444444</v>
      </c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21" customHeight="1" x14ac:dyDescent="0.25">
      <c r="A19" s="74" t="s">
        <v>19</v>
      </c>
      <c r="B19" s="50">
        <f>MOD(B18+TIME(0,5,0),1)</f>
        <v>0.92361111111111105</v>
      </c>
      <c r="C19" s="50">
        <f t="shared" ref="C19:W19" si="19">MOD(C18+TIME(0,5,0),1)</f>
        <v>0.93402777777777768</v>
      </c>
      <c r="D19" s="50">
        <f t="shared" si="19"/>
        <v>0.93888888888888888</v>
      </c>
      <c r="E19" s="50">
        <f t="shared" si="19"/>
        <v>0.94513888888888897</v>
      </c>
      <c r="F19" s="50">
        <f t="shared" si="19"/>
        <v>0.97083333333333321</v>
      </c>
      <c r="G19" s="50">
        <f t="shared" si="19"/>
        <v>0.97222222222222221</v>
      </c>
      <c r="H19" s="50">
        <f t="shared" si="19"/>
        <v>0.98055555555555551</v>
      </c>
      <c r="I19" s="50">
        <f t="shared" si="19"/>
        <v>0.98124999999999996</v>
      </c>
      <c r="J19" s="50">
        <f t="shared" si="19"/>
        <v>0.99166666666666659</v>
      </c>
      <c r="K19" s="50">
        <f t="shared" si="19"/>
        <v>2.7777777777777679E-3</v>
      </c>
      <c r="L19" s="50">
        <f t="shared" si="19"/>
        <v>1.2499999999999956E-2</v>
      </c>
      <c r="M19" s="50">
        <f t="shared" si="19"/>
        <v>2.2916666666666696E-2</v>
      </c>
      <c r="N19" s="50">
        <f t="shared" si="19"/>
        <v>3.402777777777799E-2</v>
      </c>
      <c r="O19" s="50">
        <f t="shared" si="19"/>
        <v>3.5416666666666652E-2</v>
      </c>
      <c r="P19" s="50">
        <f t="shared" si="19"/>
        <v>4.3055555555555625E-2</v>
      </c>
      <c r="Q19" s="50">
        <f t="shared" si="19"/>
        <v>4.861111111111116E-2</v>
      </c>
      <c r="R19" s="50">
        <f t="shared" si="19"/>
        <v>5.4166666666666696E-2</v>
      </c>
      <c r="S19" s="50">
        <f t="shared" si="19"/>
        <v>7.4305555555555625E-2</v>
      </c>
      <c r="T19" s="50">
        <f t="shared" si="19"/>
        <v>0.19097222222222221</v>
      </c>
      <c r="U19" s="50">
        <f t="shared" si="19"/>
        <v>0.20208333333333331</v>
      </c>
      <c r="V19" s="50">
        <f t="shared" si="19"/>
        <v>0.21527777777777776</v>
      </c>
      <c r="W19" s="50">
        <f t="shared" si="19"/>
        <v>0.22291666666666665</v>
      </c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21" customHeight="1" x14ac:dyDescent="0.25">
      <c r="A20" s="49" t="s">
        <v>8</v>
      </c>
      <c r="B20" s="48">
        <f>MOD(B19+TIME(0,30,0),1)</f>
        <v>0.94444444444444442</v>
      </c>
      <c r="C20" s="48">
        <f t="shared" ref="C20:W20" si="20">MOD(C19+TIME(0,30,0),1)</f>
        <v>0.95486111111111105</v>
      </c>
      <c r="D20" s="48">
        <f t="shared" si="20"/>
        <v>0.95972222222222225</v>
      </c>
      <c r="E20" s="48">
        <f t="shared" si="20"/>
        <v>0.96597222222222234</v>
      </c>
      <c r="F20" s="48">
        <f t="shared" si="20"/>
        <v>0.99166666666666659</v>
      </c>
      <c r="G20" s="48">
        <f t="shared" si="20"/>
        <v>0.99305555555555558</v>
      </c>
      <c r="H20" s="48">
        <f t="shared" si="20"/>
        <v>1.388888888888884E-3</v>
      </c>
      <c r="I20" s="48">
        <f t="shared" si="20"/>
        <v>2.0833333333332149E-3</v>
      </c>
      <c r="J20" s="48">
        <f t="shared" si="20"/>
        <v>1.2499999999999956E-2</v>
      </c>
      <c r="K20" s="48">
        <f t="shared" si="20"/>
        <v>2.36111111111111E-2</v>
      </c>
      <c r="L20" s="48">
        <f t="shared" si="20"/>
        <v>3.3333333333333284E-2</v>
      </c>
      <c r="M20" s="48">
        <f t="shared" si="20"/>
        <v>4.3750000000000025E-2</v>
      </c>
      <c r="N20" s="48">
        <f t="shared" si="20"/>
        <v>5.4861111111111319E-2</v>
      </c>
      <c r="O20" s="48">
        <f t="shared" si="20"/>
        <v>5.6249999999999981E-2</v>
      </c>
      <c r="P20" s="48">
        <f t="shared" si="20"/>
        <v>6.3888888888888953E-2</v>
      </c>
      <c r="Q20" s="48">
        <f t="shared" si="20"/>
        <v>6.9444444444444489E-2</v>
      </c>
      <c r="R20" s="48">
        <f t="shared" si="20"/>
        <v>7.5000000000000025E-2</v>
      </c>
      <c r="S20" s="48">
        <f t="shared" si="20"/>
        <v>9.5138888888888953E-2</v>
      </c>
      <c r="T20" s="48">
        <f t="shared" si="20"/>
        <v>0.21180555555555555</v>
      </c>
      <c r="U20" s="48">
        <f t="shared" si="20"/>
        <v>0.22291666666666665</v>
      </c>
      <c r="V20" s="48">
        <f t="shared" si="20"/>
        <v>0.2361111111111111</v>
      </c>
      <c r="W20" s="48">
        <f t="shared" si="20"/>
        <v>0.24374999999999999</v>
      </c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21" hidden="1" customHeight="1" x14ac:dyDescent="0.25">
      <c r="A21" s="47" t="s">
        <v>18</v>
      </c>
      <c r="B21" s="46"/>
      <c r="C21" s="46">
        <f>MOD(C19-B19,1)</f>
        <v>1.041666666666663E-2</v>
      </c>
      <c r="D21" s="46">
        <f t="shared" ref="D21:W21" si="21">MOD(D19-C19,1)</f>
        <v>4.8611111111112049E-3</v>
      </c>
      <c r="E21" s="46">
        <f t="shared" si="21"/>
        <v>6.2500000000000888E-3</v>
      </c>
      <c r="F21" s="46">
        <f t="shared" si="21"/>
        <v>2.5694444444444242E-2</v>
      </c>
      <c r="G21" s="46">
        <f t="shared" si="21"/>
        <v>1.388888888888995E-3</v>
      </c>
      <c r="H21" s="46">
        <f t="shared" si="21"/>
        <v>8.3333333333333037E-3</v>
      </c>
      <c r="I21" s="46">
        <f t="shared" si="21"/>
        <v>6.9444444444444198E-4</v>
      </c>
      <c r="J21" s="46">
        <f t="shared" si="21"/>
        <v>1.041666666666663E-2</v>
      </c>
      <c r="K21" s="46">
        <f t="shared" si="21"/>
        <v>1.1111111111111183E-2</v>
      </c>
      <c r="L21" s="46">
        <f t="shared" si="21"/>
        <v>9.7222222222221877E-3</v>
      </c>
      <c r="M21" s="46">
        <f t="shared" si="21"/>
        <v>1.0416666666666741E-2</v>
      </c>
      <c r="N21" s="46">
        <f t="shared" si="21"/>
        <v>1.1111111111111294E-2</v>
      </c>
      <c r="O21" s="46">
        <f t="shared" si="21"/>
        <v>1.3888888888886619E-3</v>
      </c>
      <c r="P21" s="46">
        <f t="shared" si="21"/>
        <v>7.6388888888889728E-3</v>
      </c>
      <c r="Q21" s="46">
        <f t="shared" si="21"/>
        <v>5.5555555555555358E-3</v>
      </c>
      <c r="R21" s="46">
        <f t="shared" si="21"/>
        <v>5.5555555555555358E-3</v>
      </c>
      <c r="S21" s="46">
        <f t="shared" si="21"/>
        <v>2.0138888888888928E-2</v>
      </c>
      <c r="T21" s="46">
        <f t="shared" si="21"/>
        <v>0.11666666666666659</v>
      </c>
      <c r="U21" s="46">
        <f t="shared" si="21"/>
        <v>1.1111111111111099E-2</v>
      </c>
      <c r="V21" s="46">
        <f t="shared" si="21"/>
        <v>1.3194444444444453E-2</v>
      </c>
      <c r="W21" s="46">
        <f t="shared" si="21"/>
        <v>7.6388888888888895E-3</v>
      </c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21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3.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3.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</sheetData>
  <mergeCells count="3">
    <mergeCell ref="C1:E1"/>
    <mergeCell ref="A5:B5"/>
    <mergeCell ref="A14:B14"/>
  </mergeCells>
  <pageMargins left="0.7" right="0.7" top="0.75" bottom="0.75" header="0.3" footer="0.3"/>
  <pageSetup paperSize="9" scale="42" orientation="landscape" r:id="rId1"/>
  <headerFooter alignWithMargins="0">
    <oddFooter>&amp;LTrackwork Transport | Sydney Trains&amp;CFile: &amp;A &amp;F &amp;R Saturday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>
      <selection activeCell="F30" sqref="F30"/>
    </sheetView>
  </sheetViews>
  <sheetFormatPr defaultColWidth="9.109375" defaultRowHeight="13.2" x14ac:dyDescent="0.25"/>
  <cols>
    <col min="1" max="1" width="14.88671875" style="21" customWidth="1"/>
    <col min="2" max="29" width="5.44140625" style="14" customWidth="1"/>
    <col min="30" max="16384" width="9.109375" style="21"/>
  </cols>
  <sheetData>
    <row r="1" spans="1:29" ht="13.5" customHeight="1" x14ac:dyDescent="0.3">
      <c r="A1" s="9" t="s">
        <v>9</v>
      </c>
      <c r="B1" s="25"/>
      <c r="C1" s="25"/>
      <c r="D1" s="25"/>
      <c r="E1" s="25"/>
      <c r="F1" s="25"/>
      <c r="G1" s="25"/>
      <c r="H1" s="25"/>
      <c r="I1" s="25"/>
      <c r="V1" s="25"/>
      <c r="W1" s="25"/>
      <c r="X1" s="25"/>
      <c r="Y1" s="25"/>
      <c r="Z1" s="25"/>
      <c r="AA1" s="25"/>
      <c r="AB1" s="25"/>
      <c r="AC1" s="25"/>
    </row>
    <row r="2" spans="1:29" ht="13.5" customHeight="1" x14ac:dyDescent="0.25">
      <c r="A2" s="24" t="s">
        <v>8</v>
      </c>
      <c r="B2" s="77">
        <v>0.88958333333333339</v>
      </c>
      <c r="C2" s="77">
        <v>0.9</v>
      </c>
      <c r="D2" s="77">
        <v>0.91041666666666676</v>
      </c>
      <c r="E2" s="77">
        <v>0.92083333333333339</v>
      </c>
      <c r="F2" s="77">
        <v>0.93125000000000002</v>
      </c>
      <c r="G2" s="77">
        <v>0.94166666666666676</v>
      </c>
      <c r="H2" s="77">
        <v>0.95208333333333339</v>
      </c>
      <c r="I2" s="77">
        <v>0.96250000000000002</v>
      </c>
      <c r="J2" s="77">
        <v>0.97291666666666676</v>
      </c>
      <c r="K2" s="77">
        <v>0.98333333333333339</v>
      </c>
      <c r="L2" s="77">
        <v>0.99375000000000002</v>
      </c>
      <c r="M2" s="77">
        <v>1.00416666666667</v>
      </c>
      <c r="N2" s="77">
        <v>1.0145833333333301</v>
      </c>
      <c r="O2" s="77">
        <v>1.0250000000000001</v>
      </c>
      <c r="P2" s="77">
        <v>1.0458333333333334</v>
      </c>
      <c r="Q2" s="78">
        <v>0.19097222222222221</v>
      </c>
      <c r="R2" s="78">
        <v>0.1986111111111111</v>
      </c>
      <c r="S2" s="78">
        <v>0.21249999999999999</v>
      </c>
      <c r="T2" s="78">
        <v>0.22291666666666665</v>
      </c>
      <c r="U2" s="78">
        <v>0.23333333333333331</v>
      </c>
      <c r="V2" s="21"/>
      <c r="W2" s="21"/>
      <c r="X2" s="21"/>
      <c r="Y2" s="21"/>
      <c r="Z2" s="21"/>
      <c r="AA2" s="21"/>
      <c r="AB2" s="21"/>
      <c r="AC2" s="21"/>
    </row>
    <row r="3" spans="1:29" ht="13.5" customHeight="1" x14ac:dyDescent="0.25">
      <c r="A3" s="26" t="s">
        <v>1</v>
      </c>
      <c r="B3" s="79">
        <v>0.8979166666666667</v>
      </c>
      <c r="C3" s="79">
        <v>0.90833333333333333</v>
      </c>
      <c r="D3" s="79">
        <v>0.91875000000000007</v>
      </c>
      <c r="E3" s="79">
        <v>0.9291666666666667</v>
      </c>
      <c r="F3" s="79">
        <v>0.93958333333333333</v>
      </c>
      <c r="G3" s="79">
        <v>0.95000000000000007</v>
      </c>
      <c r="H3" s="79">
        <v>0.9604166666666667</v>
      </c>
      <c r="I3" s="79">
        <v>0.97083333333333333</v>
      </c>
      <c r="J3" s="79">
        <v>0.98125000000000007</v>
      </c>
      <c r="K3" s="79">
        <v>0.9916666666666667</v>
      </c>
      <c r="L3" s="79">
        <v>1.0020833333333332</v>
      </c>
      <c r="M3" s="79">
        <v>1.0125000000000033</v>
      </c>
      <c r="N3" s="79">
        <v>1.0229166666666634</v>
      </c>
      <c r="O3" s="79">
        <v>1.0333333333333334</v>
      </c>
      <c r="P3" s="79">
        <v>1.0541666666666667</v>
      </c>
      <c r="Q3" s="80">
        <v>0.1986111111111111</v>
      </c>
      <c r="R3" s="80">
        <v>0.20624999999999999</v>
      </c>
      <c r="S3" s="80">
        <v>0.22013888888888888</v>
      </c>
      <c r="T3" s="80">
        <v>0.23055555555555554</v>
      </c>
      <c r="U3" s="80">
        <v>0.2409722222222222</v>
      </c>
      <c r="V3" s="21"/>
      <c r="W3" s="21"/>
      <c r="X3" s="21"/>
      <c r="Y3" s="21"/>
      <c r="Z3" s="21"/>
      <c r="AA3" s="21"/>
      <c r="AB3" s="21"/>
      <c r="AC3" s="21"/>
    </row>
    <row r="4" spans="1:29" ht="13.5" customHeight="1" x14ac:dyDescent="0.25">
      <c r="A4" s="26" t="s">
        <v>3</v>
      </c>
      <c r="B4" s="79">
        <v>0.90347222222222223</v>
      </c>
      <c r="C4" s="79">
        <v>0.91388888888888886</v>
      </c>
      <c r="D4" s="79">
        <v>0.9243055555555556</v>
      </c>
      <c r="E4" s="79">
        <v>0.93472222222222223</v>
      </c>
      <c r="F4" s="79">
        <v>0.94513888888888886</v>
      </c>
      <c r="G4" s="79">
        <v>0.9555555555555556</v>
      </c>
      <c r="H4" s="79">
        <v>0.96597222222222223</v>
      </c>
      <c r="I4" s="79">
        <v>0.97638888888888886</v>
      </c>
      <c r="J4" s="79">
        <v>0.9868055555555556</v>
      </c>
      <c r="K4" s="79">
        <v>0.99722222222222223</v>
      </c>
      <c r="L4" s="79">
        <v>1.0076388888888888</v>
      </c>
      <c r="M4" s="79">
        <v>1.0180555555555588</v>
      </c>
      <c r="N4" s="79">
        <v>1.0284722222222189</v>
      </c>
      <c r="O4" s="79">
        <v>1.038888888888889</v>
      </c>
      <c r="P4" s="79">
        <v>1.0597222222222222</v>
      </c>
      <c r="Q4" s="80">
        <v>0.20347222222222222</v>
      </c>
      <c r="R4" s="80">
        <v>0.21111111111111111</v>
      </c>
      <c r="S4" s="80">
        <v>0.22500000000000001</v>
      </c>
      <c r="T4" s="80">
        <v>0.23541666666666666</v>
      </c>
      <c r="U4" s="80">
        <v>0.24583333333333332</v>
      </c>
      <c r="V4" s="21"/>
      <c r="W4" s="21"/>
      <c r="X4" s="21"/>
      <c r="Y4" s="21"/>
      <c r="Z4" s="21"/>
      <c r="AA4" s="21"/>
      <c r="AB4" s="21"/>
      <c r="AC4" s="21"/>
    </row>
    <row r="5" spans="1:29" ht="13.5" customHeight="1" x14ac:dyDescent="0.25">
      <c r="A5" s="27" t="s">
        <v>2</v>
      </c>
      <c r="B5" s="81">
        <v>0.90763888888888888</v>
      </c>
      <c r="C5" s="81">
        <v>0.91805555555555551</v>
      </c>
      <c r="D5" s="81">
        <v>0.92847222222222225</v>
      </c>
      <c r="E5" s="81">
        <v>0.93888888888888888</v>
      </c>
      <c r="F5" s="81">
        <v>0.94930555555555551</v>
      </c>
      <c r="G5" s="81">
        <v>0.95972222222222225</v>
      </c>
      <c r="H5" s="81">
        <v>0.97013888888888888</v>
      </c>
      <c r="I5" s="81">
        <v>0.98055555555555551</v>
      </c>
      <c r="J5" s="81">
        <v>0.99097222222222225</v>
      </c>
      <c r="K5" s="81">
        <v>1.0013888888888889</v>
      </c>
      <c r="L5" s="81">
        <v>1.0118055555555554</v>
      </c>
      <c r="M5" s="81">
        <v>1.0222222222222255</v>
      </c>
      <c r="N5" s="81">
        <v>1.0326388888888856</v>
      </c>
      <c r="O5" s="81">
        <v>1.0430555555555556</v>
      </c>
      <c r="P5" s="81">
        <v>1.0638888888888889</v>
      </c>
      <c r="Q5" s="80">
        <v>0.20694444444444446</v>
      </c>
      <c r="R5" s="80">
        <v>0.21458333333333335</v>
      </c>
      <c r="S5" s="80">
        <v>0.22847222222222224</v>
      </c>
      <c r="T5" s="80">
        <v>0.2388888888888889</v>
      </c>
      <c r="U5" s="80">
        <v>0.24930555555555556</v>
      </c>
      <c r="V5" s="21"/>
      <c r="W5" s="21"/>
      <c r="X5" s="21"/>
      <c r="Y5" s="21"/>
      <c r="Z5" s="21"/>
      <c r="AA5" s="21"/>
      <c r="AB5" s="21"/>
      <c r="AC5" s="21"/>
    </row>
    <row r="6" spans="1:29" ht="13.5" customHeight="1" x14ac:dyDescent="0.25">
      <c r="A6" s="26" t="s">
        <v>10</v>
      </c>
      <c r="B6" s="79">
        <v>0.91041666666666665</v>
      </c>
      <c r="C6" s="79">
        <v>0.92083333333333328</v>
      </c>
      <c r="D6" s="79">
        <v>0.93125000000000002</v>
      </c>
      <c r="E6" s="79">
        <v>0.94166666666666665</v>
      </c>
      <c r="F6" s="79">
        <v>0.95208333333333328</v>
      </c>
      <c r="G6" s="79">
        <v>0.96250000000000002</v>
      </c>
      <c r="H6" s="79">
        <v>0.97291666666666665</v>
      </c>
      <c r="I6" s="79">
        <v>0.98333333333333328</v>
      </c>
      <c r="J6" s="79">
        <v>0.99375000000000002</v>
      </c>
      <c r="K6" s="79">
        <v>1.0041666666666667</v>
      </c>
      <c r="L6" s="79">
        <v>1.0145833333333332</v>
      </c>
      <c r="M6" s="79">
        <v>1.0250000000000032</v>
      </c>
      <c r="N6" s="79">
        <v>1.0354166666666633</v>
      </c>
      <c r="O6" s="79">
        <v>1.0458333333333334</v>
      </c>
      <c r="P6" s="79">
        <v>1.0666666666666667</v>
      </c>
      <c r="Q6" s="80">
        <v>0.20902777777777778</v>
      </c>
      <c r="R6" s="80">
        <v>0.21666666666666667</v>
      </c>
      <c r="S6" s="80">
        <v>0.23055555555555557</v>
      </c>
      <c r="T6" s="80">
        <v>0.24097222222222223</v>
      </c>
      <c r="U6" s="80">
        <v>0.25138888888888888</v>
      </c>
      <c r="V6" s="21"/>
      <c r="W6" s="21"/>
      <c r="X6" s="21"/>
      <c r="Y6" s="21"/>
      <c r="Z6" s="21"/>
      <c r="AA6" s="21"/>
      <c r="AB6" s="21"/>
      <c r="AC6" s="21"/>
    </row>
    <row r="7" spans="1:29" ht="13.5" customHeight="1" x14ac:dyDescent="0.25">
      <c r="A7" s="26" t="s">
        <v>4</v>
      </c>
      <c r="B7" s="79">
        <v>0.91249999999999998</v>
      </c>
      <c r="C7" s="79">
        <v>0.92291666666666661</v>
      </c>
      <c r="D7" s="79">
        <v>0.93333333333333335</v>
      </c>
      <c r="E7" s="79">
        <v>0.94374999999999998</v>
      </c>
      <c r="F7" s="79">
        <v>0.95416666666666661</v>
      </c>
      <c r="G7" s="79">
        <v>0.96458333333333335</v>
      </c>
      <c r="H7" s="79">
        <v>0.97499999999999998</v>
      </c>
      <c r="I7" s="79">
        <v>0.98541666666666661</v>
      </c>
      <c r="J7" s="79">
        <v>0.99583333333333335</v>
      </c>
      <c r="K7" s="79">
        <v>1.0062499999999999</v>
      </c>
      <c r="L7" s="79">
        <v>1.0166666666666664</v>
      </c>
      <c r="M7" s="79">
        <v>1.0270833333333365</v>
      </c>
      <c r="N7" s="79">
        <v>1.0374999999999965</v>
      </c>
      <c r="O7" s="79">
        <v>1.0479166666666666</v>
      </c>
      <c r="P7" s="79">
        <v>1.0687499999999999</v>
      </c>
      <c r="Q7" s="80">
        <v>0.21111111111111111</v>
      </c>
      <c r="R7" s="80">
        <v>0.21875</v>
      </c>
      <c r="S7" s="80">
        <v>0.2326388888888889</v>
      </c>
      <c r="T7" s="80">
        <v>0.24305555555555555</v>
      </c>
      <c r="U7" s="80">
        <v>0.25347222222222221</v>
      </c>
      <c r="V7" s="21"/>
      <c r="W7" s="21"/>
      <c r="X7" s="21"/>
      <c r="Y7" s="21"/>
      <c r="Z7" s="21"/>
      <c r="AA7" s="21"/>
      <c r="AB7" s="21"/>
      <c r="AC7" s="21"/>
    </row>
    <row r="8" spans="1:29" ht="13.5" customHeight="1" x14ac:dyDescent="0.25">
      <c r="A8" s="26" t="s">
        <v>12</v>
      </c>
      <c r="B8" s="79">
        <v>0.91597222222222219</v>
      </c>
      <c r="C8" s="79">
        <v>0.92638888888888882</v>
      </c>
      <c r="D8" s="79">
        <v>0.93680555555555556</v>
      </c>
      <c r="E8" s="79">
        <v>0.94722222222222219</v>
      </c>
      <c r="F8" s="79">
        <v>0.95763888888888882</v>
      </c>
      <c r="G8" s="79">
        <v>0.96805555555555556</v>
      </c>
      <c r="H8" s="79">
        <v>0.97847222222222219</v>
      </c>
      <c r="I8" s="79">
        <v>0.98888888888888882</v>
      </c>
      <c r="J8" s="79">
        <v>0.99930555555555556</v>
      </c>
      <c r="K8" s="79">
        <v>1.0097222222222222</v>
      </c>
      <c r="L8" s="79">
        <v>1.0201388888888887</v>
      </c>
      <c r="M8" s="79">
        <v>1.0305555555555588</v>
      </c>
      <c r="N8" s="79">
        <v>1.0409722222222189</v>
      </c>
      <c r="O8" s="79">
        <v>1.0513888888888889</v>
      </c>
      <c r="P8" s="79">
        <v>1.0722222222222222</v>
      </c>
      <c r="Q8" s="80">
        <v>0.21458333333333332</v>
      </c>
      <c r="R8" s="80">
        <v>0.22222222222222221</v>
      </c>
      <c r="S8" s="80">
        <v>0.2361111111111111</v>
      </c>
      <c r="T8" s="80">
        <v>0.24652777777777776</v>
      </c>
      <c r="U8" s="80">
        <v>0.25694444444444442</v>
      </c>
      <c r="V8" s="21"/>
      <c r="W8" s="21"/>
      <c r="X8" s="21"/>
      <c r="Y8" s="21"/>
      <c r="Z8" s="21"/>
      <c r="AA8" s="21"/>
      <c r="AB8" s="21"/>
      <c r="AC8" s="21"/>
    </row>
    <row r="9" spans="1:29" s="35" customFormat="1" ht="13.5" customHeight="1" x14ac:dyDescent="0.25">
      <c r="A9" s="36" t="s">
        <v>7</v>
      </c>
      <c r="B9" s="79">
        <v>0.9194444444444444</v>
      </c>
      <c r="C9" s="79">
        <v>0.92986111111111103</v>
      </c>
      <c r="D9" s="79">
        <v>0.94027777777777777</v>
      </c>
      <c r="E9" s="79">
        <v>0.9506944444444444</v>
      </c>
      <c r="F9" s="79">
        <v>0.96111111111111103</v>
      </c>
      <c r="G9" s="79">
        <v>0.97152777777777777</v>
      </c>
      <c r="H9" s="79">
        <v>0.9819444444444444</v>
      </c>
      <c r="I9" s="79">
        <v>0.99236111111111103</v>
      </c>
      <c r="J9" s="79">
        <v>1.0027777777777778</v>
      </c>
      <c r="K9" s="79">
        <v>1.0131944444444445</v>
      </c>
      <c r="L9" s="79">
        <v>1.023611111111111</v>
      </c>
      <c r="M9" s="79">
        <v>1.0340277777777811</v>
      </c>
      <c r="N9" s="79">
        <v>1.0444444444444412</v>
      </c>
      <c r="O9" s="79">
        <v>1.0548611111111112</v>
      </c>
      <c r="P9" s="79">
        <v>1.0756944444444445</v>
      </c>
      <c r="Q9" s="82">
        <v>0.22013888888888888</v>
      </c>
      <c r="R9" s="82">
        <v>0.22777777777777777</v>
      </c>
      <c r="S9" s="82">
        <v>0.24166666666666667</v>
      </c>
      <c r="T9" s="82">
        <v>0.25208333333333333</v>
      </c>
      <c r="U9" s="82">
        <v>0.26249999999999996</v>
      </c>
    </row>
    <row r="10" spans="1:29" ht="13.5" customHeight="1" x14ac:dyDescent="0.25">
      <c r="A10" s="33" t="s">
        <v>5</v>
      </c>
      <c r="B10" s="15">
        <v>0.92291666666666661</v>
      </c>
      <c r="C10" s="15">
        <v>0.93333333333333324</v>
      </c>
      <c r="D10" s="15">
        <v>0.94374999999999998</v>
      </c>
      <c r="E10" s="15">
        <v>0.95416666666666661</v>
      </c>
      <c r="F10" s="15">
        <v>0.96458333333333324</v>
      </c>
      <c r="G10" s="15">
        <v>0.97499999999999998</v>
      </c>
      <c r="H10" s="15">
        <v>0.98541666666666661</v>
      </c>
      <c r="I10" s="15">
        <v>0.99583333333333324</v>
      </c>
      <c r="J10" s="15">
        <v>1.0062500000000001</v>
      </c>
      <c r="K10" s="15"/>
      <c r="L10" s="15">
        <v>1.0270833333333333</v>
      </c>
      <c r="M10" s="15"/>
      <c r="N10" s="15"/>
      <c r="O10" s="15"/>
      <c r="P10" s="15"/>
      <c r="Q10" s="15">
        <v>0.22430555555555556</v>
      </c>
      <c r="R10" s="15">
        <v>0.23194444444444445</v>
      </c>
      <c r="S10" s="15">
        <v>0.24583333333333335</v>
      </c>
      <c r="T10" s="15">
        <v>0.25624999999999998</v>
      </c>
      <c r="U10" s="15">
        <v>0.26666666666666661</v>
      </c>
      <c r="V10" s="21"/>
      <c r="W10" s="21"/>
      <c r="X10" s="21"/>
      <c r="Y10" s="21"/>
      <c r="Z10" s="21"/>
      <c r="AA10" s="21"/>
      <c r="AB10" s="21"/>
      <c r="AC10" s="21"/>
    </row>
    <row r="11" spans="1:29" ht="13.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3.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7"/>
      <c r="AA12" s="15"/>
      <c r="AB12" s="37"/>
      <c r="AC12" s="37"/>
    </row>
    <row r="13" spans="1:29" ht="13.5" customHeight="1" x14ac:dyDescent="0.3">
      <c r="A13" s="5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37"/>
      <c r="L13" s="15"/>
      <c r="M13" s="37"/>
      <c r="N13" s="37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3.5" customHeight="1" x14ac:dyDescent="0.25">
      <c r="A14" s="33" t="s">
        <v>5</v>
      </c>
      <c r="B14" s="15">
        <v>0.90486111111111101</v>
      </c>
      <c r="C14" s="15">
        <v>0.91597222222222219</v>
      </c>
      <c r="D14" s="15">
        <v>0.92638888888888882</v>
      </c>
      <c r="E14" s="15">
        <v>0.93680555555555545</v>
      </c>
      <c r="F14" s="15">
        <v>0.94722222222222219</v>
      </c>
      <c r="G14" s="15">
        <v>0.95763888888888882</v>
      </c>
      <c r="H14" s="15">
        <v>0.96805555555555545</v>
      </c>
      <c r="I14" s="15">
        <v>0.97847222222222219</v>
      </c>
      <c r="J14" s="15">
        <v>0.98888888888888882</v>
      </c>
      <c r="K14" s="15">
        <v>0.99930555555555545</v>
      </c>
      <c r="L14" s="15">
        <v>1.0097222222222224</v>
      </c>
      <c r="M14" s="15">
        <v>1.0305555555555557</v>
      </c>
      <c r="N14" s="15">
        <v>0.15972222222222221</v>
      </c>
      <c r="O14" s="15">
        <v>0.1701388888888889</v>
      </c>
      <c r="P14" s="15">
        <v>0.18263888888888891</v>
      </c>
      <c r="Q14" s="15">
        <v>0.19305555555555556</v>
      </c>
      <c r="R14" s="15">
        <v>0.20347222222222222</v>
      </c>
      <c r="S14" s="15">
        <v>0.21388888888888891</v>
      </c>
      <c r="T14" s="15">
        <v>0.22430555555555556</v>
      </c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35" customFormat="1" ht="13.5" customHeight="1" x14ac:dyDescent="0.25">
      <c r="A15" s="36" t="s">
        <v>7</v>
      </c>
      <c r="B15" s="15">
        <v>0.91111111111111098</v>
      </c>
      <c r="C15" s="15">
        <v>0.92222222222222217</v>
      </c>
      <c r="D15" s="15">
        <v>0.9326388888888888</v>
      </c>
      <c r="E15" s="15">
        <v>0.94305555555555542</v>
      </c>
      <c r="F15" s="15">
        <v>0.95347222222222217</v>
      </c>
      <c r="G15" s="15">
        <v>0.9638888888888888</v>
      </c>
      <c r="H15" s="15">
        <v>0.97430555555555542</v>
      </c>
      <c r="I15" s="15">
        <v>0.98472222222222217</v>
      </c>
      <c r="J15" s="15">
        <v>0.9951388888888888</v>
      </c>
      <c r="K15" s="15">
        <v>1.0055555555555555</v>
      </c>
      <c r="L15" s="15">
        <v>1.0159722222222225</v>
      </c>
      <c r="M15" s="15">
        <v>1.0368055555555558</v>
      </c>
      <c r="N15" s="15">
        <v>0.16388888888888889</v>
      </c>
      <c r="O15" s="15">
        <v>0.17430555555555557</v>
      </c>
      <c r="P15" s="15">
        <v>0.18680555555555559</v>
      </c>
      <c r="Q15" s="15">
        <v>0.19722222222222224</v>
      </c>
      <c r="R15" s="15">
        <v>0.2076388888888889</v>
      </c>
      <c r="S15" s="15">
        <v>0.21805555555555559</v>
      </c>
      <c r="T15" s="15">
        <v>0.22847222222222224</v>
      </c>
    </row>
    <row r="16" spans="1:29" ht="13.5" customHeight="1" x14ac:dyDescent="0.25">
      <c r="A16" s="26" t="s">
        <v>12</v>
      </c>
      <c r="B16" s="38">
        <v>0.91458333333333319</v>
      </c>
      <c r="C16" s="38">
        <v>0.92569444444444438</v>
      </c>
      <c r="D16" s="38">
        <v>0.93611111111111101</v>
      </c>
      <c r="E16" s="38">
        <v>0.94652777777777763</v>
      </c>
      <c r="F16" s="38">
        <v>0.95694444444444438</v>
      </c>
      <c r="G16" s="38">
        <v>0.96736111111111101</v>
      </c>
      <c r="H16" s="38">
        <v>0.97777777777777763</v>
      </c>
      <c r="I16" s="38">
        <v>0.98819444444444438</v>
      </c>
      <c r="J16" s="38">
        <v>0.99861111111111101</v>
      </c>
      <c r="K16" s="38">
        <v>1.0090277777777776</v>
      </c>
      <c r="L16" s="38">
        <v>1.0194444444444446</v>
      </c>
      <c r="M16" s="38">
        <v>1.0402777777777779</v>
      </c>
      <c r="N16" s="38">
        <v>0.16736111111111113</v>
      </c>
      <c r="O16" s="38">
        <v>0.17777777777777781</v>
      </c>
      <c r="P16" s="38">
        <v>0.19027777777777782</v>
      </c>
      <c r="Q16" s="38">
        <v>0.20069444444444448</v>
      </c>
      <c r="R16" s="38">
        <v>0.21111111111111114</v>
      </c>
      <c r="S16" s="38">
        <v>0.22152777777777782</v>
      </c>
      <c r="T16" s="29">
        <v>0.23194444444444448</v>
      </c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3.5" customHeight="1" x14ac:dyDescent="0.25">
      <c r="A17" s="26" t="s">
        <v>4</v>
      </c>
      <c r="B17" s="20">
        <v>0.91666666666666652</v>
      </c>
      <c r="C17" s="20">
        <v>0.9277777777777777</v>
      </c>
      <c r="D17" s="20">
        <v>0.93819444444444433</v>
      </c>
      <c r="E17" s="20">
        <v>0.94861111111111096</v>
      </c>
      <c r="F17" s="20">
        <v>0.9590277777777777</v>
      </c>
      <c r="G17" s="20">
        <v>0.96944444444444433</v>
      </c>
      <c r="H17" s="20">
        <v>0.97986111111111096</v>
      </c>
      <c r="I17" s="20">
        <v>0.9902777777777777</v>
      </c>
      <c r="J17" s="20">
        <v>1.0006944444444443</v>
      </c>
      <c r="K17" s="20">
        <v>1.0111111111111108</v>
      </c>
      <c r="L17" s="20">
        <v>1.0215277777777778</v>
      </c>
      <c r="M17" s="20">
        <v>1.0423611111111111</v>
      </c>
      <c r="N17" s="20">
        <v>0.16944444444444445</v>
      </c>
      <c r="O17" s="20">
        <v>0.17986111111111114</v>
      </c>
      <c r="P17" s="20">
        <v>0.19236111111111115</v>
      </c>
      <c r="Q17" s="20">
        <v>0.20277777777777781</v>
      </c>
      <c r="R17" s="20">
        <v>0.21319444444444446</v>
      </c>
      <c r="S17" s="20">
        <v>0.22361111111111115</v>
      </c>
      <c r="T17" s="20">
        <v>0.23402777777777781</v>
      </c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.5" customHeight="1" x14ac:dyDescent="0.25">
      <c r="A18" s="26" t="s">
        <v>10</v>
      </c>
      <c r="B18" s="20">
        <v>0.91874999999999984</v>
      </c>
      <c r="C18" s="20">
        <v>0.92986111111111103</v>
      </c>
      <c r="D18" s="20">
        <v>0.94027777777777766</v>
      </c>
      <c r="E18" s="20">
        <v>0.95069444444444429</v>
      </c>
      <c r="F18" s="20">
        <v>0.96111111111111103</v>
      </c>
      <c r="G18" s="20">
        <v>0.97152777777777766</v>
      </c>
      <c r="H18" s="20">
        <v>0.98194444444444429</v>
      </c>
      <c r="I18" s="20">
        <v>0.99236111111111103</v>
      </c>
      <c r="J18" s="20">
        <v>1.0027777777777775</v>
      </c>
      <c r="K18" s="20">
        <v>1.0131944444444441</v>
      </c>
      <c r="L18" s="20">
        <v>1.023611111111111</v>
      </c>
      <c r="M18" s="20">
        <v>1.0444444444444443</v>
      </c>
      <c r="N18" s="20">
        <v>0.17222222222222222</v>
      </c>
      <c r="O18" s="20">
        <v>0.18263888888888891</v>
      </c>
      <c r="P18" s="20">
        <v>0.19513888888888892</v>
      </c>
      <c r="Q18" s="20">
        <v>0.20555555555555557</v>
      </c>
      <c r="R18" s="20">
        <v>0.21597222222222223</v>
      </c>
      <c r="S18" s="20">
        <v>0.22638888888888892</v>
      </c>
      <c r="T18" s="20">
        <v>0.23680555555555557</v>
      </c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3.5" customHeight="1" x14ac:dyDescent="0.25">
      <c r="A19" s="27" t="s">
        <v>2</v>
      </c>
      <c r="B19" s="28">
        <v>0.92152777777777761</v>
      </c>
      <c r="C19" s="28">
        <v>0.9326388888888888</v>
      </c>
      <c r="D19" s="28">
        <v>0.94305555555555542</v>
      </c>
      <c r="E19" s="28">
        <v>0.95347222222222205</v>
      </c>
      <c r="F19" s="28">
        <v>0.9638888888888888</v>
      </c>
      <c r="G19" s="28">
        <v>0.97430555555555542</v>
      </c>
      <c r="H19" s="28">
        <v>0.98472222222222205</v>
      </c>
      <c r="I19" s="28">
        <v>0.9951388888888888</v>
      </c>
      <c r="J19" s="28">
        <v>1.0055555555555553</v>
      </c>
      <c r="K19" s="28">
        <v>1.0159722222222218</v>
      </c>
      <c r="L19" s="28">
        <v>1.0263888888888888</v>
      </c>
      <c r="M19" s="28">
        <v>1.0472222222222221</v>
      </c>
      <c r="N19" s="28">
        <v>0.17499999999999999</v>
      </c>
      <c r="O19" s="28">
        <v>0.18541666666666667</v>
      </c>
      <c r="P19" s="28">
        <v>0.19791666666666669</v>
      </c>
      <c r="Q19" s="28">
        <v>0.20833333333333334</v>
      </c>
      <c r="R19" s="28">
        <v>0.21875</v>
      </c>
      <c r="S19" s="28">
        <v>0.22916666666666669</v>
      </c>
      <c r="T19" s="20">
        <v>0.23958333333333334</v>
      </c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.5" customHeight="1" x14ac:dyDescent="0.25">
      <c r="A20" s="26" t="s">
        <v>3</v>
      </c>
      <c r="B20" s="20">
        <v>0.92708333333333315</v>
      </c>
      <c r="C20" s="20">
        <v>0.93819444444444433</v>
      </c>
      <c r="D20" s="20">
        <v>0.94861111111111096</v>
      </c>
      <c r="E20" s="20">
        <v>0.95902777777777759</v>
      </c>
      <c r="F20" s="20">
        <v>0.96944444444444433</v>
      </c>
      <c r="G20" s="20">
        <v>0.97986111111111096</v>
      </c>
      <c r="H20" s="20">
        <v>0.99027777777777759</v>
      </c>
      <c r="I20" s="20">
        <v>1.0006944444444443</v>
      </c>
      <c r="J20" s="20">
        <v>1.0111111111111108</v>
      </c>
      <c r="K20" s="20">
        <v>1.0215277777777774</v>
      </c>
      <c r="L20" s="20">
        <v>1.0319444444444443</v>
      </c>
      <c r="M20" s="20">
        <v>1.0527777777777776</v>
      </c>
      <c r="N20" s="20">
        <v>0.18055555555555555</v>
      </c>
      <c r="O20" s="20">
        <v>0.19097222222222224</v>
      </c>
      <c r="P20" s="20">
        <v>0.20347222222222225</v>
      </c>
      <c r="Q20" s="20">
        <v>0.21388888888888891</v>
      </c>
      <c r="R20" s="20">
        <v>0.22430555555555556</v>
      </c>
      <c r="S20" s="20">
        <v>0.23472222222222225</v>
      </c>
      <c r="T20" s="28">
        <v>0.24513888888888891</v>
      </c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3.5" customHeight="1" x14ac:dyDescent="0.25">
      <c r="A21" s="26" t="s">
        <v>1</v>
      </c>
      <c r="B21" s="20">
        <v>0.93333333333333313</v>
      </c>
      <c r="C21" s="20">
        <v>0.94444444444444431</v>
      </c>
      <c r="D21" s="20">
        <v>0.95486111111111094</v>
      </c>
      <c r="E21" s="20">
        <v>0.96527777777777757</v>
      </c>
      <c r="F21" s="20">
        <v>0.97569444444444431</v>
      </c>
      <c r="G21" s="20">
        <v>0.98611111111111094</v>
      </c>
      <c r="H21" s="20">
        <v>0.99652777777777757</v>
      </c>
      <c r="I21" s="20">
        <v>1.0069444444444444</v>
      </c>
      <c r="J21" s="20">
        <v>1.0173611111111109</v>
      </c>
      <c r="K21" s="20">
        <v>1.0277777777777775</v>
      </c>
      <c r="L21" s="20">
        <v>1.0381944444444444</v>
      </c>
      <c r="M21" s="20">
        <v>1.0590277777777777</v>
      </c>
      <c r="N21" s="20">
        <v>0.18611111111111112</v>
      </c>
      <c r="O21" s="20">
        <v>0.1965277777777778</v>
      </c>
      <c r="P21" s="20">
        <v>0.20902777777777781</v>
      </c>
      <c r="Q21" s="20">
        <v>0.21944444444444447</v>
      </c>
      <c r="R21" s="20">
        <v>0.22986111111111113</v>
      </c>
      <c r="S21" s="20">
        <v>0.24027777777777781</v>
      </c>
      <c r="T21" s="20">
        <v>0.25069444444444444</v>
      </c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35" customFormat="1" ht="13.5" customHeight="1" x14ac:dyDescent="0.25">
      <c r="A22" s="36" t="s">
        <v>8</v>
      </c>
      <c r="B22" s="20">
        <v>0.94236111111111087</v>
      </c>
      <c r="C22" s="20">
        <v>0.95347222222222205</v>
      </c>
      <c r="D22" s="20">
        <v>0.96388888888888868</v>
      </c>
      <c r="E22" s="20">
        <v>0.97430555555555531</v>
      </c>
      <c r="F22" s="20">
        <v>0.98472222222222205</v>
      </c>
      <c r="G22" s="20">
        <v>0.99513888888888868</v>
      </c>
      <c r="H22" s="20">
        <v>1.0055555555555553</v>
      </c>
      <c r="I22" s="20">
        <v>1.0159722222222223</v>
      </c>
      <c r="J22" s="20">
        <v>1.0263888888888888</v>
      </c>
      <c r="K22" s="20">
        <v>1.0368055555555553</v>
      </c>
      <c r="L22" s="20">
        <v>1.0472222222222223</v>
      </c>
      <c r="M22" s="20">
        <v>1.0680555555555555</v>
      </c>
      <c r="N22" s="20">
        <v>0.19583333333333333</v>
      </c>
      <c r="O22" s="20">
        <v>0.20625000000000002</v>
      </c>
      <c r="P22" s="20">
        <v>0.21875000000000003</v>
      </c>
      <c r="Q22" s="20">
        <v>0.22916666666666669</v>
      </c>
      <c r="R22" s="20">
        <v>0.23958333333333334</v>
      </c>
      <c r="S22" s="20">
        <v>0.25000000000000006</v>
      </c>
      <c r="T22" s="20">
        <v>0.26041666666666669</v>
      </c>
    </row>
    <row r="23" spans="1:29" x14ac:dyDescent="0.25"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</sheetData>
  <sortState columnSort="1" ref="B2:Z10">
    <sortCondition ref="G2:AE2"/>
  </sortState>
  <pageMargins left="0.47244094488188981" right="0.47244094488188981" top="1.0629921259842521" bottom="0.70866141732283472" header="0.51181102362204722" footer="0.23622047244094491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52T2:   Central - Ashfield All Stations &amp;R&amp;"Arial,Bold"&amp;12
&amp;F - &amp;A</oddHeader>
    <oddFooter>&amp;L&amp;"Arial,Bold"COMMERCIAL and CONFIDENTIAL&amp;C&amp;8Page &amp;P of &amp;N&amp;R&amp;8File: &amp;A &amp;F Printed 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showGridLines="0" workbookViewId="0">
      <selection activeCell="B18" sqref="B18:W28"/>
    </sheetView>
  </sheetViews>
  <sheetFormatPr defaultColWidth="9.109375" defaultRowHeight="13.2" x14ac:dyDescent="0.25"/>
  <cols>
    <col min="1" max="1" width="15.21875" style="22" customWidth="1"/>
    <col min="2" max="21" width="5.44140625" style="22" customWidth="1"/>
    <col min="22" max="23" width="5.6640625" style="22" customWidth="1"/>
    <col min="24" max="58" width="5.44140625" style="22" customWidth="1"/>
    <col min="59" max="59" width="9.109375" style="22"/>
    <col min="60" max="60" width="11" style="30" customWidth="1"/>
    <col min="61" max="62" width="9.109375" style="30"/>
    <col min="63" max="16384" width="9.109375" style="22"/>
  </cols>
  <sheetData>
    <row r="1" spans="1:64" x14ac:dyDescent="0.25">
      <c r="A1" s="85"/>
      <c r="BH1" s="22"/>
      <c r="BI1" s="22"/>
      <c r="BJ1" s="22"/>
    </row>
    <row r="2" spans="1:64" s="39" customFormat="1" ht="13.8" x14ac:dyDescent="0.25">
      <c r="A2" s="17" t="s">
        <v>13</v>
      </c>
      <c r="B2" s="4" t="s">
        <v>0</v>
      </c>
      <c r="C2" s="4" t="s">
        <v>16</v>
      </c>
      <c r="D2" s="4" t="s">
        <v>0</v>
      </c>
      <c r="E2" s="4" t="s">
        <v>16</v>
      </c>
      <c r="F2" s="4" t="s">
        <v>16</v>
      </c>
      <c r="G2" s="4" t="s">
        <v>16</v>
      </c>
      <c r="H2" s="4" t="s">
        <v>16</v>
      </c>
      <c r="I2" s="4" t="s">
        <v>16</v>
      </c>
      <c r="J2" s="4" t="s">
        <v>0</v>
      </c>
      <c r="K2" s="4" t="s">
        <v>0</v>
      </c>
      <c r="L2" s="4" t="s">
        <v>16</v>
      </c>
    </row>
    <row r="3" spans="1:64" s="11" customFormat="1" ht="13.8" x14ac:dyDescent="0.25">
      <c r="A3" s="40" t="s">
        <v>11</v>
      </c>
    </row>
    <row r="4" spans="1:64" s="1" customFormat="1" ht="13.8" x14ac:dyDescent="0.25">
      <c r="A4" s="18" t="s">
        <v>130</v>
      </c>
      <c r="B4" s="87"/>
      <c r="C4" s="86"/>
      <c r="D4" s="87"/>
      <c r="E4" s="86"/>
      <c r="F4" s="86"/>
      <c r="G4" s="86"/>
      <c r="H4" s="86"/>
      <c r="I4" s="86"/>
      <c r="J4" s="86"/>
      <c r="K4" s="86"/>
      <c r="L4" s="86"/>
    </row>
    <row r="5" spans="1:64" s="1" customFormat="1" x14ac:dyDescent="0.25">
      <c r="A5" s="7" t="s">
        <v>19</v>
      </c>
      <c r="B5" s="88">
        <v>0.90972222222222221</v>
      </c>
      <c r="C5" s="88">
        <v>0.92013888888888884</v>
      </c>
      <c r="D5" s="88">
        <v>0.93263888888888891</v>
      </c>
      <c r="E5" s="88">
        <v>0.94305555555555554</v>
      </c>
      <c r="F5" s="88">
        <v>0.95486111111111116</v>
      </c>
      <c r="G5" s="88">
        <v>0.96527777777777779</v>
      </c>
      <c r="H5" s="88">
        <v>0.97569444444444453</v>
      </c>
      <c r="I5" s="88">
        <v>0.98611111111111116</v>
      </c>
      <c r="J5" s="88">
        <v>0.99652777777777779</v>
      </c>
      <c r="K5" s="88">
        <v>1.0069444444444444</v>
      </c>
      <c r="L5" s="88">
        <v>1.0208333333333333</v>
      </c>
      <c r="M5" s="88">
        <v>0.17013888888888887</v>
      </c>
      <c r="N5" s="88">
        <v>0.19097222222222221</v>
      </c>
      <c r="O5" s="88">
        <v>0.21180555555555555</v>
      </c>
      <c r="P5" s="88">
        <v>0.22222222222222221</v>
      </c>
    </row>
    <row r="6" spans="1:64" s="1" customFormat="1" x14ac:dyDescent="0.25">
      <c r="A6" s="33" t="s">
        <v>131</v>
      </c>
      <c r="B6" s="89">
        <v>0.9145833333333333</v>
      </c>
      <c r="C6" s="89">
        <v>0.92499999999999993</v>
      </c>
      <c r="D6" s="89">
        <v>0.9375</v>
      </c>
      <c r="E6" s="89">
        <v>0.94791666666666663</v>
      </c>
      <c r="F6" s="89">
        <v>0.95972222222222225</v>
      </c>
      <c r="G6" s="89">
        <v>0.97013888888888888</v>
      </c>
      <c r="H6" s="89">
        <v>0.98055555555555562</v>
      </c>
      <c r="I6" s="89">
        <v>0.99097222222222225</v>
      </c>
      <c r="J6" s="89">
        <v>1.0013888888888889</v>
      </c>
      <c r="K6" s="89">
        <v>1.0118055555555556</v>
      </c>
      <c r="L6" s="89">
        <v>1.0256944444444445</v>
      </c>
      <c r="M6" s="89">
        <v>0.17499999999999999</v>
      </c>
      <c r="N6" s="89">
        <v>0.19583333333333333</v>
      </c>
      <c r="O6" s="89">
        <v>0.21666666666666667</v>
      </c>
      <c r="P6" s="89">
        <v>0.22708333333333333</v>
      </c>
    </row>
    <row r="7" spans="1:64" s="1" customFormat="1" x14ac:dyDescent="0.25">
      <c r="A7" s="34" t="s">
        <v>17</v>
      </c>
      <c r="B7" s="89">
        <v>0.91805555555555551</v>
      </c>
      <c r="C7" s="89">
        <v>0.92847222222222214</v>
      </c>
      <c r="D7" s="89">
        <v>0.94097222222222221</v>
      </c>
      <c r="E7" s="89">
        <v>0.95138888888888884</v>
      </c>
      <c r="F7" s="89">
        <v>0.96319444444444446</v>
      </c>
      <c r="G7" s="89">
        <v>0.97361111111111109</v>
      </c>
      <c r="H7" s="89">
        <v>0.98402777777777783</v>
      </c>
      <c r="I7" s="89">
        <v>0.99444444444444446</v>
      </c>
      <c r="J7" s="89">
        <v>1.0048611111111112</v>
      </c>
      <c r="K7" s="89">
        <v>1.0152777777777779</v>
      </c>
      <c r="L7" s="89">
        <v>1.0291666666666668</v>
      </c>
      <c r="M7" s="89">
        <v>0.1784722222222222</v>
      </c>
      <c r="N7" s="89">
        <v>0.19930555555555554</v>
      </c>
      <c r="O7" s="89">
        <v>0.22013888888888888</v>
      </c>
      <c r="P7" s="89">
        <v>0.23055555555555554</v>
      </c>
    </row>
    <row r="8" spans="1:64" s="1" customFormat="1" x14ac:dyDescent="0.25">
      <c r="A8" s="41" t="s">
        <v>7</v>
      </c>
      <c r="B8" s="90">
        <v>0.92291666666666661</v>
      </c>
      <c r="C8" s="90">
        <v>0.93333333333333324</v>
      </c>
      <c r="D8" s="90">
        <v>0.9458333333333333</v>
      </c>
      <c r="E8" s="90">
        <v>0.95624999999999993</v>
      </c>
      <c r="F8" s="90">
        <v>0.96805555555555556</v>
      </c>
      <c r="G8" s="90">
        <v>0.97847222222222219</v>
      </c>
      <c r="H8" s="90">
        <v>0.98888888888888893</v>
      </c>
      <c r="I8" s="90">
        <v>0.99930555555555556</v>
      </c>
      <c r="J8" s="90">
        <v>1.0097222222222224</v>
      </c>
      <c r="K8" s="90">
        <v>1.0201388888888892</v>
      </c>
      <c r="L8" s="90">
        <v>1.034027777777778</v>
      </c>
      <c r="M8" s="90">
        <v>0.18333333333333332</v>
      </c>
      <c r="N8" s="90">
        <v>0.20416666666666666</v>
      </c>
      <c r="O8" s="90">
        <v>0.22500000000000001</v>
      </c>
      <c r="P8" s="90">
        <v>0.23541666666666666</v>
      </c>
    </row>
    <row r="9" spans="1:64" s="1" customFormat="1" x14ac:dyDescent="0.25">
      <c r="A9" s="33" t="s">
        <v>12</v>
      </c>
      <c r="B9" s="89">
        <v>0.92708333333333326</v>
      </c>
      <c r="C9" s="89">
        <v>0.93749999999999989</v>
      </c>
      <c r="D9" s="89">
        <v>0.95</v>
      </c>
      <c r="E9" s="89">
        <v>0.96041666666666659</v>
      </c>
      <c r="F9" s="89">
        <v>0.97222222222222221</v>
      </c>
      <c r="G9" s="89">
        <v>0.98263888888888884</v>
      </c>
      <c r="H9" s="89">
        <v>0.99305555555555558</v>
      </c>
      <c r="I9" s="89">
        <v>1.0034722222222223</v>
      </c>
      <c r="J9" s="89">
        <v>1.0138888888888891</v>
      </c>
      <c r="K9" s="89">
        <v>1.0243055555555558</v>
      </c>
      <c r="L9" s="89">
        <v>1.0381944444444446</v>
      </c>
      <c r="M9" s="89">
        <v>0.1875</v>
      </c>
      <c r="N9" s="89">
        <v>0.20833333333333334</v>
      </c>
      <c r="O9" s="89">
        <v>0.22916666666666669</v>
      </c>
      <c r="P9" s="89">
        <v>0.23958333333333334</v>
      </c>
    </row>
    <row r="10" spans="1:64" s="1" customFormat="1" x14ac:dyDescent="0.25">
      <c r="A10" s="33" t="s">
        <v>3</v>
      </c>
      <c r="B10" s="89">
        <v>0.93402777777777768</v>
      </c>
      <c r="C10" s="89">
        <v>0.94444444444444431</v>
      </c>
      <c r="D10" s="89">
        <v>0.95694444444444438</v>
      </c>
      <c r="E10" s="89">
        <v>0.96736111111111101</v>
      </c>
      <c r="F10" s="89">
        <v>0.97916666666666663</v>
      </c>
      <c r="G10" s="89">
        <v>0.98958333333333326</v>
      </c>
      <c r="H10" s="89">
        <v>1</v>
      </c>
      <c r="I10" s="89">
        <v>1.0104166666666667</v>
      </c>
      <c r="J10" s="89">
        <v>1.0208333333333335</v>
      </c>
      <c r="K10" s="89">
        <v>1.0312500000000002</v>
      </c>
      <c r="L10" s="89">
        <v>1.0451388888888891</v>
      </c>
      <c r="M10" s="89">
        <v>0.19444444444444445</v>
      </c>
      <c r="N10" s="89">
        <v>0.21527777777777779</v>
      </c>
      <c r="O10" s="89">
        <v>0.23611111111111113</v>
      </c>
      <c r="P10" s="89">
        <v>0.24652777777777779</v>
      </c>
    </row>
    <row r="11" spans="1:64" s="10" customFormat="1" x14ac:dyDescent="0.25">
      <c r="A11" s="7" t="s">
        <v>8</v>
      </c>
      <c r="B11" s="88">
        <v>0.94513888888888875</v>
      </c>
      <c r="C11" s="88">
        <v>0.95555555555555538</v>
      </c>
      <c r="D11" s="88">
        <v>0.96805555555555545</v>
      </c>
      <c r="E11" s="88">
        <v>0.97847222222222208</v>
      </c>
      <c r="F11" s="88">
        <v>0.9902777777777777</v>
      </c>
      <c r="G11" s="88">
        <v>1.0006944444444443</v>
      </c>
      <c r="H11" s="88">
        <v>1.0111111111111111</v>
      </c>
      <c r="I11" s="88">
        <v>1.0215277777777778</v>
      </c>
      <c r="J11" s="88">
        <v>1.0319444444444446</v>
      </c>
      <c r="K11" s="88">
        <v>1.0423611111111113</v>
      </c>
      <c r="L11" s="88">
        <v>1.0562500000000001</v>
      </c>
      <c r="M11" s="88">
        <v>0.20555555555555555</v>
      </c>
      <c r="N11" s="88">
        <v>0.22638888888888889</v>
      </c>
      <c r="O11" s="88">
        <v>0.24722222222222223</v>
      </c>
      <c r="P11" s="88">
        <v>0.25763888888888892</v>
      </c>
    </row>
    <row r="12" spans="1:64" s="10" customFormat="1" x14ac:dyDescent="0.25">
      <c r="A12" s="8"/>
      <c r="B12" s="88"/>
      <c r="C12" s="88"/>
      <c r="D12" s="91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s="10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10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10" customFormat="1" ht="13.8" x14ac:dyDescent="0.25">
      <c r="A15" s="40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64" s="1" customFormat="1" ht="13.8" x14ac:dyDescent="0.25">
      <c r="A16" s="17" t="s">
        <v>13</v>
      </c>
      <c r="B16" s="4" t="s">
        <v>16</v>
      </c>
      <c r="C16" s="4" t="s">
        <v>16</v>
      </c>
      <c r="D16" s="4" t="s">
        <v>16</v>
      </c>
      <c r="E16" s="4" t="s">
        <v>16</v>
      </c>
      <c r="F16" s="4" t="s">
        <v>16</v>
      </c>
      <c r="G16" s="4" t="s">
        <v>0</v>
      </c>
      <c r="H16" s="4" t="s">
        <v>16</v>
      </c>
      <c r="I16" s="4" t="s">
        <v>0</v>
      </c>
      <c r="J16" s="4" t="s">
        <v>16</v>
      </c>
      <c r="K16" s="4" t="s">
        <v>16</v>
      </c>
      <c r="L16" s="4" t="s">
        <v>16</v>
      </c>
      <c r="M16" s="4" t="s">
        <v>16</v>
      </c>
      <c r="N16" s="4" t="s">
        <v>16</v>
      </c>
      <c r="O16" s="4" t="s">
        <v>0</v>
      </c>
      <c r="P16" s="4" t="s">
        <v>0</v>
      </c>
      <c r="Q16" s="4" t="s">
        <v>16</v>
      </c>
      <c r="R16" s="4" t="s">
        <v>16</v>
      </c>
      <c r="S16" s="4" t="s">
        <v>16</v>
      </c>
      <c r="T16" s="4" t="s">
        <v>16</v>
      </c>
      <c r="U16" s="4" t="s">
        <v>16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62" s="12" customFormat="1" ht="13.8" x14ac:dyDescent="0.25">
      <c r="A17" s="18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</row>
    <row r="18" spans="1:62" s="10" customFormat="1" x14ac:dyDescent="0.25">
      <c r="A18" s="34" t="s">
        <v>8</v>
      </c>
      <c r="B18" s="89">
        <v>0.89583333333339599</v>
      </c>
      <c r="C18" s="89">
        <v>0.90625</v>
      </c>
      <c r="D18" s="89">
        <v>0.91666666666660401</v>
      </c>
      <c r="E18" s="89">
        <v>0.92708333333320803</v>
      </c>
      <c r="F18" s="89">
        <v>0.9375</v>
      </c>
      <c r="G18" s="89">
        <v>0.94791666666641605</v>
      </c>
      <c r="H18" s="89">
        <v>0.95833333333301995</v>
      </c>
      <c r="I18" s="89">
        <v>0.96874999999962397</v>
      </c>
      <c r="J18" s="89">
        <v>0.97916666666622798</v>
      </c>
      <c r="K18" s="89">
        <v>0.99305555555555547</v>
      </c>
      <c r="L18" s="89">
        <v>1.0034722222222221</v>
      </c>
      <c r="M18" s="89">
        <v>1.0138888888888888</v>
      </c>
      <c r="N18" s="89">
        <v>1.0243055555555556</v>
      </c>
      <c r="O18" s="89">
        <v>1.0347222222222221</v>
      </c>
      <c r="P18" s="89">
        <v>1.0451388888888888</v>
      </c>
      <c r="Q18" s="89">
        <v>0.17361111111111113</v>
      </c>
      <c r="R18" s="89">
        <v>0.19444444444444445</v>
      </c>
      <c r="S18" s="89">
        <v>0.20833333333333334</v>
      </c>
      <c r="T18" s="89">
        <v>0.22916666666666666</v>
      </c>
      <c r="U18" s="89">
        <v>0.23958333333333334</v>
      </c>
      <c r="V18" s="89"/>
      <c r="W18" s="89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62" s="1" customFormat="1" x14ac:dyDescent="0.25">
      <c r="A19" s="33" t="s">
        <v>3</v>
      </c>
      <c r="B19" s="89">
        <v>0.90486111111117373</v>
      </c>
      <c r="C19" s="89">
        <v>0.91527777777777775</v>
      </c>
      <c r="D19" s="89">
        <v>0.92569444444438176</v>
      </c>
      <c r="E19" s="89">
        <v>0.93611111111098577</v>
      </c>
      <c r="F19" s="89">
        <v>0.94652777777777775</v>
      </c>
      <c r="G19" s="89">
        <v>0.9569444444441938</v>
      </c>
      <c r="H19" s="89">
        <v>0.9673611111107977</v>
      </c>
      <c r="I19" s="89">
        <v>0.97777777777740171</v>
      </c>
      <c r="J19" s="89">
        <v>0.98819444444400573</v>
      </c>
      <c r="K19" s="89">
        <v>1.0020833333333332</v>
      </c>
      <c r="L19" s="89">
        <v>1.0125</v>
      </c>
      <c r="M19" s="89">
        <v>1.0229166666666667</v>
      </c>
      <c r="N19" s="89">
        <v>1.0333333333333334</v>
      </c>
      <c r="O19" s="89">
        <v>1.04375</v>
      </c>
      <c r="P19" s="89">
        <v>1.0541666666666667</v>
      </c>
      <c r="Q19" s="89">
        <v>0.18263888888888891</v>
      </c>
      <c r="R19" s="89">
        <v>0.20347222222222222</v>
      </c>
      <c r="S19" s="89">
        <v>0.21736111111111112</v>
      </c>
      <c r="T19" s="89">
        <v>0.23819444444444443</v>
      </c>
      <c r="U19" s="89">
        <v>0.24861111111111112</v>
      </c>
      <c r="V19" s="89"/>
      <c r="W19" s="8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62" s="1" customFormat="1" x14ac:dyDescent="0.25">
      <c r="A20" s="33" t="s">
        <v>12</v>
      </c>
      <c r="B20" s="89">
        <v>0.91180555555561815</v>
      </c>
      <c r="C20" s="89">
        <v>0.92222222222222217</v>
      </c>
      <c r="D20" s="89">
        <v>0.93263888888882618</v>
      </c>
      <c r="E20" s="89">
        <v>0.94305555555543019</v>
      </c>
      <c r="F20" s="89">
        <v>0.95347222222222217</v>
      </c>
      <c r="G20" s="89">
        <v>0.96388888888863822</v>
      </c>
      <c r="H20" s="89">
        <v>0.97430555555524212</v>
      </c>
      <c r="I20" s="89">
        <v>0.98472222222184613</v>
      </c>
      <c r="J20" s="89">
        <v>0.99513888888845015</v>
      </c>
      <c r="K20" s="89">
        <v>1.0090277777777776</v>
      </c>
      <c r="L20" s="89">
        <v>1.0194444444444444</v>
      </c>
      <c r="M20" s="89">
        <v>1.0298611111111111</v>
      </c>
      <c r="N20" s="89">
        <v>1.0402777777777779</v>
      </c>
      <c r="O20" s="89">
        <v>1.0506944444444444</v>
      </c>
      <c r="P20" s="89">
        <v>1.0611111111111111</v>
      </c>
      <c r="Q20" s="89">
        <v>0.18958333333333335</v>
      </c>
      <c r="R20" s="89">
        <v>0.21041666666666667</v>
      </c>
      <c r="S20" s="89">
        <v>0.22430555555555556</v>
      </c>
      <c r="T20" s="89">
        <v>0.24513888888888888</v>
      </c>
      <c r="U20" s="89">
        <v>0.25555555555555554</v>
      </c>
      <c r="V20" s="89"/>
      <c r="W20" s="89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62" s="43" customFormat="1" x14ac:dyDescent="0.25">
      <c r="A21" s="41" t="s">
        <v>7</v>
      </c>
      <c r="B21" s="90">
        <v>0.91736111111117369</v>
      </c>
      <c r="C21" s="90">
        <v>0.9277777777777777</v>
      </c>
      <c r="D21" s="90">
        <v>0.93819444444438171</v>
      </c>
      <c r="E21" s="90">
        <v>0.94861111111098573</v>
      </c>
      <c r="F21" s="90">
        <v>0.9590277777777777</v>
      </c>
      <c r="G21" s="90">
        <v>0.96944444444419375</v>
      </c>
      <c r="H21" s="90">
        <v>0.97986111111079766</v>
      </c>
      <c r="I21" s="90">
        <v>0.99027777777740167</v>
      </c>
      <c r="J21" s="90">
        <v>1.0006944444440058</v>
      </c>
      <c r="K21" s="90">
        <v>1.0145833333333332</v>
      </c>
      <c r="L21" s="90">
        <v>1.0249999999999999</v>
      </c>
      <c r="M21" s="90">
        <v>1.0354166666666667</v>
      </c>
      <c r="N21" s="90">
        <v>1.0458333333333334</v>
      </c>
      <c r="O21" s="90">
        <v>1.0562499999999999</v>
      </c>
      <c r="P21" s="90">
        <v>1.0666666666666667</v>
      </c>
      <c r="Q21" s="90">
        <v>0.19513888888888892</v>
      </c>
      <c r="R21" s="90">
        <v>0.21597222222222223</v>
      </c>
      <c r="S21" s="90">
        <v>0.22986111111111113</v>
      </c>
      <c r="T21" s="90">
        <v>0.25069444444444444</v>
      </c>
      <c r="U21" s="90">
        <v>0.26111111111111107</v>
      </c>
      <c r="V21" s="90"/>
      <c r="W21" s="90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1:62" s="1" customFormat="1" x14ac:dyDescent="0.25">
      <c r="A22" s="34" t="s">
        <v>17</v>
      </c>
      <c r="B22" s="89">
        <v>0.92152777777784034</v>
      </c>
      <c r="C22" s="89">
        <v>0.93194444444444435</v>
      </c>
      <c r="D22" s="89">
        <v>0.94236111111104837</v>
      </c>
      <c r="E22" s="89">
        <v>0.95277777777765238</v>
      </c>
      <c r="F22" s="89">
        <v>0.96319444444444435</v>
      </c>
      <c r="G22" s="89">
        <v>0.97361111111086041</v>
      </c>
      <c r="H22" s="89">
        <v>0.98402777777746431</v>
      </c>
      <c r="I22" s="89">
        <v>0.99444444444406832</v>
      </c>
      <c r="J22" s="89">
        <v>1.0048611111106724</v>
      </c>
      <c r="K22" s="89">
        <v>1.0187499999999998</v>
      </c>
      <c r="L22" s="89">
        <v>1.0291666666666666</v>
      </c>
      <c r="M22" s="89">
        <v>1.0395833333333333</v>
      </c>
      <c r="N22" s="89">
        <v>1.05</v>
      </c>
      <c r="O22" s="89">
        <v>1.0604166666666666</v>
      </c>
      <c r="P22" s="89">
        <v>1.0708333333333333</v>
      </c>
      <c r="Q22" s="89">
        <v>0.1993055555555556</v>
      </c>
      <c r="R22" s="89">
        <v>0.22013888888888891</v>
      </c>
      <c r="S22" s="89">
        <v>0.23402777777777781</v>
      </c>
      <c r="T22" s="89">
        <v>0.25486111111111109</v>
      </c>
      <c r="U22" s="89">
        <v>0.26527777777777772</v>
      </c>
      <c r="V22" s="89"/>
      <c r="W22" s="89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62" s="1" customFormat="1" x14ac:dyDescent="0.25">
      <c r="A23" s="33" t="s">
        <v>131</v>
      </c>
      <c r="B23" s="89">
        <v>0.92500000000006255</v>
      </c>
      <c r="C23" s="89">
        <v>0.93541666666666656</v>
      </c>
      <c r="D23" s="89">
        <v>0.94583333333327058</v>
      </c>
      <c r="E23" s="89">
        <v>0.95624999999987459</v>
      </c>
      <c r="F23" s="89">
        <v>0.96666666666666656</v>
      </c>
      <c r="G23" s="89">
        <v>0.97708333333308262</v>
      </c>
      <c r="H23" s="89">
        <v>0.98749999999968652</v>
      </c>
      <c r="I23" s="89">
        <v>0.99791666666629053</v>
      </c>
      <c r="J23" s="89">
        <v>1.0083333333328948</v>
      </c>
      <c r="K23" s="89">
        <v>1.0222222222222221</v>
      </c>
      <c r="L23" s="89">
        <v>1.0326388888888889</v>
      </c>
      <c r="M23" s="89">
        <v>1.0430555555555556</v>
      </c>
      <c r="N23" s="89">
        <v>1.0534722222222224</v>
      </c>
      <c r="O23" s="89">
        <v>1.0638888888888889</v>
      </c>
      <c r="P23" s="89">
        <v>1.0743055555555556</v>
      </c>
      <c r="Q23" s="89">
        <v>0.20277777777777781</v>
      </c>
      <c r="R23" s="89">
        <v>0.22361111111111112</v>
      </c>
      <c r="S23" s="89">
        <v>0.23750000000000002</v>
      </c>
      <c r="T23" s="89">
        <v>0.2583333333333333</v>
      </c>
      <c r="U23" s="89">
        <v>0.26874999999999993</v>
      </c>
      <c r="V23" s="89"/>
      <c r="W23" s="89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62" s="10" customFormat="1" x14ac:dyDescent="0.25">
      <c r="A24" s="7" t="s">
        <v>19</v>
      </c>
      <c r="B24" s="88">
        <v>0.93125000000006253</v>
      </c>
      <c r="C24" s="88">
        <v>0.94166666666666654</v>
      </c>
      <c r="D24" s="88">
        <v>0.95208333333327055</v>
      </c>
      <c r="E24" s="88">
        <v>0.96249999999987457</v>
      </c>
      <c r="F24" s="88">
        <v>0.97291666666666654</v>
      </c>
      <c r="G24" s="88">
        <v>0.98333333333308259</v>
      </c>
      <c r="H24" s="88">
        <v>0.9937499999996865</v>
      </c>
      <c r="I24" s="88">
        <v>1.0041666666662905</v>
      </c>
      <c r="J24" s="88">
        <v>1.0145833333328949</v>
      </c>
      <c r="K24" s="88">
        <v>1.0284722222222222</v>
      </c>
      <c r="L24" s="88">
        <v>1.038888888888889</v>
      </c>
      <c r="M24" s="88">
        <v>1.0493055555555557</v>
      </c>
      <c r="N24" s="88">
        <v>1.0597222222222225</v>
      </c>
      <c r="O24" s="88">
        <v>1.070138888888889</v>
      </c>
      <c r="P24" s="88">
        <v>1.0805555555555557</v>
      </c>
      <c r="Q24" s="88">
        <v>0.20902777777777781</v>
      </c>
      <c r="R24" s="88">
        <v>0.22986111111111113</v>
      </c>
      <c r="S24" s="88">
        <v>0.24375000000000002</v>
      </c>
      <c r="T24" s="88">
        <v>0.26458333333333328</v>
      </c>
      <c r="U24" s="88">
        <v>0.27499999999999991</v>
      </c>
      <c r="V24" s="88"/>
      <c r="W24" s="8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62" x14ac:dyDescent="0.2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BH25" s="22"/>
      <c r="BI25" s="22"/>
      <c r="BJ25" s="22"/>
    </row>
    <row r="26" spans="1:62" x14ac:dyDescent="0.2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BH26" s="22"/>
      <c r="BI26" s="22"/>
      <c r="BJ26" s="22"/>
    </row>
    <row r="27" spans="1:62" x14ac:dyDescent="0.2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BH27" s="22"/>
      <c r="BI27" s="22"/>
      <c r="BJ27" s="22"/>
    </row>
    <row r="28" spans="1:62" x14ac:dyDescent="0.2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BH28" s="32"/>
      <c r="BI28" s="32"/>
      <c r="BJ28" s="32"/>
    </row>
    <row r="29" spans="1:62" x14ac:dyDescent="0.25">
      <c r="BH29" s="31"/>
      <c r="BI29" s="31"/>
      <c r="BJ29" s="31"/>
    </row>
  </sheetData>
  <conditionalFormatting sqref="N16:O16 Q16:BF16 B16:E16">
    <cfRule type="cellIs" dxfId="31" priority="19" operator="equal">
      <formula>"Wc"</formula>
    </cfRule>
    <cfRule type="cellIs" dxfId="30" priority="20" operator="equal">
      <formula>"Bus"</formula>
    </cfRule>
  </conditionalFormatting>
  <conditionalFormatting sqref="C2 E2 H2 J2 L2">
    <cfRule type="cellIs" dxfId="29" priority="17" operator="equal">
      <formula>"Wc"</formula>
    </cfRule>
    <cfRule type="cellIs" dxfId="28" priority="18" operator="equal">
      <formula>"Bus"</formula>
    </cfRule>
  </conditionalFormatting>
  <conditionalFormatting sqref="B2 D2 F2">
    <cfRule type="cellIs" dxfId="27" priority="15" operator="equal">
      <formula>"Wc"</formula>
    </cfRule>
    <cfRule type="cellIs" dxfId="26" priority="16" operator="equal">
      <formula>"Bus"</formula>
    </cfRule>
  </conditionalFormatting>
  <conditionalFormatting sqref="G16:K16 M16">
    <cfRule type="cellIs" dxfId="25" priority="13" operator="equal">
      <formula>"Wc"</formula>
    </cfRule>
    <cfRule type="cellIs" dxfId="24" priority="14" operator="equal">
      <formula>"Bus"</formula>
    </cfRule>
  </conditionalFormatting>
  <conditionalFormatting sqref="F16">
    <cfRule type="cellIs" dxfId="23" priority="11" operator="equal">
      <formula>"Wc"</formula>
    </cfRule>
    <cfRule type="cellIs" dxfId="22" priority="12" operator="equal">
      <formula>"Bus"</formula>
    </cfRule>
  </conditionalFormatting>
  <conditionalFormatting sqref="G2">
    <cfRule type="cellIs" dxfId="21" priority="9" operator="equal">
      <formula>"Wc"</formula>
    </cfRule>
    <cfRule type="cellIs" dxfId="20" priority="10" operator="equal">
      <formula>"Bus"</formula>
    </cfRule>
  </conditionalFormatting>
  <conditionalFormatting sqref="L16">
    <cfRule type="cellIs" dxfId="19" priority="7" operator="equal">
      <formula>"Wc"</formula>
    </cfRule>
    <cfRule type="cellIs" dxfId="18" priority="8" operator="equal">
      <formula>"Bus"</formula>
    </cfRule>
  </conditionalFormatting>
  <conditionalFormatting sqref="I2">
    <cfRule type="cellIs" dxfId="17" priority="5" operator="equal">
      <formula>"Wc"</formula>
    </cfRule>
    <cfRule type="cellIs" dxfId="16" priority="6" operator="equal">
      <formula>"Bus"</formula>
    </cfRule>
  </conditionalFormatting>
  <conditionalFormatting sqref="K2">
    <cfRule type="cellIs" dxfId="15" priority="3" operator="equal">
      <formula>"Wc"</formula>
    </cfRule>
    <cfRule type="cellIs" dxfId="14" priority="4" operator="equal">
      <formula>"Bus"</formula>
    </cfRule>
  </conditionalFormatting>
  <conditionalFormatting sqref="P16">
    <cfRule type="cellIs" dxfId="13" priority="1" operator="equal">
      <formula>"Wc"</formula>
    </cfRule>
    <cfRule type="cellIs" dxfId="12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53T2:   Central - Strathfield Limited Stops&amp;R&amp;"Arial,Bold"&amp;12
&amp;F</oddHeader>
    <oddFooter xml:space="preserve">&amp;L&amp;"Arial,Bold"COMMERCIAL and CONFIDENTIAL&amp;C&amp;8&amp;P of &amp;N
&amp;R&amp;8File: &amp;A &amp;F Printed &amp;D &amp;T </oddFooter>
  </headerFooter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5"/>
  <sheetViews>
    <sheetView showGridLines="0" workbookViewId="0">
      <selection activeCell="F30" sqref="F30"/>
    </sheetView>
  </sheetViews>
  <sheetFormatPr defaultColWidth="9.109375" defaultRowHeight="12.6" x14ac:dyDescent="0.25"/>
  <cols>
    <col min="1" max="1" width="14.5546875" style="2" customWidth="1"/>
    <col min="2" max="16" width="5.44140625" style="2" customWidth="1"/>
    <col min="17" max="22" width="4.5546875" style="2" bestFit="1" customWidth="1"/>
    <col min="23" max="16384" width="9.109375" style="2"/>
  </cols>
  <sheetData>
    <row r="1" spans="1:22" s="3" customFormat="1" ht="13.8" x14ac:dyDescent="0.3">
      <c r="A1" s="17" t="s">
        <v>13</v>
      </c>
      <c r="B1" s="19" t="s">
        <v>14</v>
      </c>
      <c r="C1" s="19" t="s">
        <v>14</v>
      </c>
      <c r="D1" s="19" t="s">
        <v>14</v>
      </c>
      <c r="E1" s="19" t="s">
        <v>14</v>
      </c>
      <c r="F1" s="19" t="s">
        <v>14</v>
      </c>
      <c r="G1" s="19" t="s">
        <v>14</v>
      </c>
      <c r="H1" s="19" t="s">
        <v>14</v>
      </c>
      <c r="I1" s="19" t="s">
        <v>14</v>
      </c>
      <c r="J1" s="19" t="s">
        <v>14</v>
      </c>
      <c r="K1" s="19" t="s">
        <v>14</v>
      </c>
      <c r="L1" s="19" t="s">
        <v>14</v>
      </c>
      <c r="M1" s="19" t="s">
        <v>14</v>
      </c>
      <c r="N1" s="19" t="s">
        <v>14</v>
      </c>
      <c r="O1" s="19" t="s">
        <v>14</v>
      </c>
      <c r="P1" s="19" t="s">
        <v>14</v>
      </c>
      <c r="Q1" s="19" t="s">
        <v>14</v>
      </c>
      <c r="R1" s="19" t="s">
        <v>14</v>
      </c>
      <c r="S1" s="19" t="s">
        <v>14</v>
      </c>
      <c r="T1" s="19" t="s">
        <v>14</v>
      </c>
      <c r="U1" s="19" t="s">
        <v>14</v>
      </c>
      <c r="V1" s="19" t="s">
        <v>14</v>
      </c>
    </row>
    <row r="2" spans="1:22" s="1" customFormat="1" ht="13.5" customHeight="1" x14ac:dyDescent="0.3">
      <c r="A2" s="5" t="s">
        <v>11</v>
      </c>
    </row>
    <row r="3" spans="1:22" s="6" customFormat="1" ht="13.5" customHeight="1" x14ac:dyDescent="0.25">
      <c r="A3" s="16" t="s">
        <v>6</v>
      </c>
      <c r="B3" s="83">
        <v>0.89583333333333326</v>
      </c>
      <c r="C3" s="83">
        <v>0.90625</v>
      </c>
      <c r="D3" s="83">
        <v>0.91666666666666663</v>
      </c>
      <c r="E3" s="83">
        <v>0.92708333333333337</v>
      </c>
      <c r="F3" s="83">
        <v>0.9375</v>
      </c>
      <c r="G3" s="83">
        <v>0.94791666666666641</v>
      </c>
      <c r="H3" s="83">
        <v>0.95833333333333304</v>
      </c>
      <c r="I3" s="83">
        <v>0.96875</v>
      </c>
      <c r="J3" s="83">
        <v>0.9791666666666663</v>
      </c>
      <c r="K3" s="83">
        <v>0.98958333333333404</v>
      </c>
      <c r="L3" s="83">
        <v>1</v>
      </c>
      <c r="M3" s="83">
        <v>1.0104166666666701</v>
      </c>
      <c r="N3" s="83">
        <v>1.0208333333333299</v>
      </c>
      <c r="O3" s="83">
        <v>1.03125</v>
      </c>
      <c r="P3" s="83">
        <v>1.0416666666666701</v>
      </c>
      <c r="Q3" s="83"/>
      <c r="R3" s="83">
        <v>0.19791666666666666</v>
      </c>
      <c r="S3" s="83">
        <v>0.20833333333333334</v>
      </c>
      <c r="T3" s="83">
        <v>0.21875</v>
      </c>
      <c r="U3" s="83">
        <v>0.22916666666666666</v>
      </c>
      <c r="V3" s="83">
        <v>0.23958333333333331</v>
      </c>
    </row>
    <row r="4" spans="1:22" s="6" customFormat="1" ht="13.5" customHeight="1" x14ac:dyDescent="0.25">
      <c r="A4" s="23" t="s">
        <v>15</v>
      </c>
      <c r="B4" s="83">
        <f t="shared" ref="B4:P4" si="0">B3+TIME(,5,)+TIME(,1,)</f>
        <v>0.89999999999999991</v>
      </c>
      <c r="C4" s="83">
        <f t="shared" si="0"/>
        <v>0.91041666666666665</v>
      </c>
      <c r="D4" s="83">
        <f t="shared" si="0"/>
        <v>0.92083333333333328</v>
      </c>
      <c r="E4" s="83">
        <f t="shared" si="0"/>
        <v>0.93125000000000002</v>
      </c>
      <c r="F4" s="83">
        <f t="shared" si="0"/>
        <v>0.94166666666666665</v>
      </c>
      <c r="G4" s="83">
        <f t="shared" si="0"/>
        <v>0.95208333333333306</v>
      </c>
      <c r="H4" s="83">
        <f t="shared" si="0"/>
        <v>0.96249999999999969</v>
      </c>
      <c r="I4" s="83">
        <f t="shared" si="0"/>
        <v>0.97291666666666665</v>
      </c>
      <c r="J4" s="83">
        <f t="shared" si="0"/>
        <v>0.98333333333333295</v>
      </c>
      <c r="K4" s="83">
        <f t="shared" si="0"/>
        <v>0.99375000000000069</v>
      </c>
      <c r="L4" s="83">
        <f t="shared" si="0"/>
        <v>1.0041666666666669</v>
      </c>
      <c r="M4" s="83">
        <f t="shared" si="0"/>
        <v>1.0145833333333369</v>
      </c>
      <c r="N4" s="83">
        <f t="shared" si="0"/>
        <v>1.0249999999999968</v>
      </c>
      <c r="O4" s="83">
        <f t="shared" si="0"/>
        <v>1.0354166666666669</v>
      </c>
      <c r="P4" s="84">
        <f t="shared" si="0"/>
        <v>1.0458333333333369</v>
      </c>
      <c r="Q4" s="83">
        <v>0.19166666666666665</v>
      </c>
      <c r="R4" s="83">
        <f t="shared" ref="R4:V4" si="1">R3+TIME(,5,)+TIME(,1,)</f>
        <v>0.20208333333333331</v>
      </c>
      <c r="S4" s="83">
        <f t="shared" si="1"/>
        <v>0.21249999999999999</v>
      </c>
      <c r="T4" s="83">
        <f t="shared" si="1"/>
        <v>0.22291666666666665</v>
      </c>
      <c r="U4" s="83">
        <f t="shared" si="1"/>
        <v>0.23333333333333331</v>
      </c>
      <c r="V4" s="83">
        <f t="shared" si="1"/>
        <v>0.24374999999999997</v>
      </c>
    </row>
    <row r="5" spans="1:22" s="6" customFormat="1" ht="13.5" customHeight="1" x14ac:dyDescent="0.25">
      <c r="A5" s="16" t="s">
        <v>6</v>
      </c>
      <c r="B5" s="83">
        <f t="shared" ref="B5:O5" si="2">B4+TIME(,5,)</f>
        <v>0.90347222222222212</v>
      </c>
      <c r="C5" s="83">
        <f t="shared" si="2"/>
        <v>0.91388888888888886</v>
      </c>
      <c r="D5" s="83">
        <f t="shared" si="2"/>
        <v>0.92430555555555549</v>
      </c>
      <c r="E5" s="83">
        <f t="shared" si="2"/>
        <v>0.93472222222222223</v>
      </c>
      <c r="F5" s="83">
        <f t="shared" si="2"/>
        <v>0.94513888888888886</v>
      </c>
      <c r="G5" s="83">
        <f t="shared" si="2"/>
        <v>0.95555555555555527</v>
      </c>
      <c r="H5" s="83">
        <f t="shared" si="2"/>
        <v>0.9659722222222219</v>
      </c>
      <c r="I5" s="83">
        <f t="shared" si="2"/>
        <v>0.97638888888888886</v>
      </c>
      <c r="J5" s="83">
        <f t="shared" si="2"/>
        <v>0.98680555555555516</v>
      </c>
      <c r="K5" s="83">
        <f t="shared" si="2"/>
        <v>0.9972222222222229</v>
      </c>
      <c r="L5" s="83">
        <f t="shared" si="2"/>
        <v>1.0076388888888892</v>
      </c>
      <c r="M5" s="83">
        <f t="shared" si="2"/>
        <v>1.0180555555555593</v>
      </c>
      <c r="N5" s="83">
        <f t="shared" si="2"/>
        <v>1.0284722222222191</v>
      </c>
      <c r="O5" s="83">
        <f t="shared" si="2"/>
        <v>1.0388888888888892</v>
      </c>
      <c r="P5" s="83"/>
      <c r="Q5" s="83">
        <f t="shared" ref="Q5:V5" si="3">Q4+TIME(,5,)</f>
        <v>0.19513888888888886</v>
      </c>
      <c r="R5" s="83">
        <f t="shared" si="3"/>
        <v>0.20555555555555552</v>
      </c>
      <c r="S5" s="83">
        <f t="shared" si="3"/>
        <v>0.2159722222222222</v>
      </c>
      <c r="T5" s="83">
        <f t="shared" si="3"/>
        <v>0.22638888888888886</v>
      </c>
      <c r="U5" s="83">
        <f t="shared" si="3"/>
        <v>0.23680555555555552</v>
      </c>
      <c r="V5" s="83">
        <f t="shared" si="3"/>
        <v>0.24722222222222218</v>
      </c>
    </row>
  </sheetData>
  <conditionalFormatting sqref="B1:I1">
    <cfRule type="cellIs" dxfId="11" priority="14" operator="equal">
      <formula>"Whchr"</formula>
    </cfRule>
    <cfRule type="cellIs" dxfId="10" priority="15" operator="equal">
      <formula>"Bus"</formula>
    </cfRule>
  </conditionalFormatting>
  <conditionalFormatting sqref="U1:V1">
    <cfRule type="cellIs" dxfId="9" priority="9" operator="equal">
      <formula>"Whchr"</formula>
    </cfRule>
    <cfRule type="cellIs" dxfId="8" priority="10" operator="equal">
      <formula>"Bus"</formula>
    </cfRule>
  </conditionalFormatting>
  <conditionalFormatting sqref="T1">
    <cfRule type="cellIs" dxfId="7" priority="7" operator="equal">
      <formula>"Whchr"</formula>
    </cfRule>
    <cfRule type="cellIs" dxfId="6" priority="8" operator="equal">
      <formula>"Bus"</formula>
    </cfRule>
  </conditionalFormatting>
  <conditionalFormatting sqref="S1">
    <cfRule type="cellIs" dxfId="5" priority="5" operator="equal">
      <formula>"Whchr"</formula>
    </cfRule>
    <cfRule type="cellIs" dxfId="4" priority="6" operator="equal">
      <formula>"Bus"</formula>
    </cfRule>
  </conditionalFormatting>
  <conditionalFormatting sqref="R1">
    <cfRule type="cellIs" dxfId="3" priority="3" operator="equal">
      <formula>"Whchr"</formula>
    </cfRule>
    <cfRule type="cellIs" dxfId="2" priority="4" operator="equal">
      <formula>"Bus"</formula>
    </cfRule>
  </conditionalFormatting>
  <conditionalFormatting sqref="J1:P1">
    <cfRule type="cellIs" dxfId="1" priority="1" operator="equal">
      <formula>"Whchr"</formula>
    </cfRule>
    <cfRule type="cellIs" dxfId="0" priority="2" operator="equal">
      <formula>"Bus"</formula>
    </cfRule>
  </conditionalFormatting>
  <pageMargins left="0.59055118110236227" right="0.51181102362204722" top="1.0629921259842521" bottom="0.6692913385826772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55T2:   Redfern - Macdonaldtown MINIBUS&amp;R&amp;"Arial,Bold"&amp;12
&amp;F   &amp;A</oddHeader>
    <oddFooter>&amp;L&amp;"Arial,Bold"COMMERCIAL and CONFIDENTIAL&amp;C&amp;8Page &amp;P of &amp;N&amp;R&amp;8File: &amp;A &amp;F &amp;"Arial,Bold"&amp;12Printed  &amp;D&amp;"Arial,Regular"&amp;8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41T1  WTT</vt:lpstr>
      <vt:lpstr>68T1  WTT</vt:lpstr>
      <vt:lpstr>40T2  WTT</vt:lpstr>
      <vt:lpstr>52T2 WTT</vt:lpstr>
      <vt:lpstr>53T2 WTT</vt:lpstr>
      <vt:lpstr>55T2 WTT</vt:lpstr>
      <vt:lpstr>'40T2  WTT'!Print_Area</vt:lpstr>
      <vt:lpstr>'41T1  WTT'!Print_Area</vt:lpstr>
      <vt:lpstr>'68T1  WTT'!Print_Area</vt:lpstr>
      <vt:lpstr>'52T2 WTT'!Print_Titles</vt:lpstr>
      <vt:lpstr>'53T2 WTT'!Print_Titles</vt:lpstr>
      <vt:lpstr>'55T2 WTT'!Print_Titles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Serukeibau, Peni</cp:lastModifiedBy>
  <cp:lastPrinted>2019-07-18T11:56:08Z</cp:lastPrinted>
  <dcterms:created xsi:type="dcterms:W3CDTF">1996-06-01T06:40:44Z</dcterms:created>
  <dcterms:modified xsi:type="dcterms:W3CDTF">2019-11-19T09:50:59Z</dcterms:modified>
</cp:coreProperties>
</file>