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12108" yWindow="5640" windowWidth="11916" windowHeight="5076"/>
  </bookViews>
  <sheets>
    <sheet name="51T2, 52T2 &amp; 55T2" sheetId="84" r:id="rId1"/>
  </sheets>
  <definedNames>
    <definedName name="First_date">#REF!</definedName>
    <definedName name="MasterShiftList">#REF!</definedName>
    <definedName name="_xlnm.Print_Area" localSheetId="0">'51T2, 52T2 &amp; 55T2'!$A$1:$M$39</definedName>
    <definedName name="_xlnm.Print_Titles" localSheetId="0">'51T2, 52T2 &amp; 55T2'!$A:$A,'51T2, 52T2 &amp; 55T2'!$1:$1</definedName>
    <definedName name="SaturdayB">#REF!</definedName>
    <definedName name="SaturdayBShiftNumbers">#REF!</definedName>
    <definedName name="SaturdayK">#REF!</definedName>
    <definedName name="SaturdayKShiftNumbers">#REF!</definedName>
    <definedName name="SaturdayM">#REF!</definedName>
    <definedName name="SaturdayMShiftNumbers">#REF!</definedName>
    <definedName name="SaturdayMtK">#REF!</definedName>
    <definedName name="SaturdayMtKShiftNumbers">#REF!</definedName>
    <definedName name="SaturdayPBC">#REF!</definedName>
    <definedName name="SaturdayPBCShiftNumbers">#REF!</definedName>
    <definedName name="SaturdayR">#REF!</definedName>
    <definedName name="SaturdayRShiftNumbers">#REF!</definedName>
    <definedName name="SaturdaySG">#REF!</definedName>
    <definedName name="SaturdaySGShiftNumbers">#REF!</definedName>
    <definedName name="SaturdayTP">#REF!</definedName>
    <definedName name="SaturdayTPShiftNumbers">#REF!</definedName>
    <definedName name="Standbys_AMPM">#REF!</definedName>
    <definedName name="Standbys_Special_Events">#REF!</definedName>
    <definedName name="SundayB">#REF!</definedName>
    <definedName name="SundayBShiftNumbers">#REF!</definedName>
    <definedName name="SundayK">#REF!</definedName>
    <definedName name="SundayKShiftNumbers">#REF!</definedName>
    <definedName name="SundayM">#REF!</definedName>
    <definedName name="SundayMShiftNumbers">#REF!</definedName>
    <definedName name="SundayMtK">#REF!</definedName>
    <definedName name="SundayMtKShiftNumbers">#REF!</definedName>
    <definedName name="SundayPBC">#REF!</definedName>
    <definedName name="SundayPBCShiftNumbers">#REF!</definedName>
    <definedName name="SundayR">#REF!</definedName>
    <definedName name="SundayRShiftNumbers">#REF!</definedName>
    <definedName name="SundaySG">#REF!</definedName>
    <definedName name="SundaySGShiftNumbers">#REF!</definedName>
    <definedName name="SundayTP">#REF!</definedName>
    <definedName name="SundayTPShiftNumbers">#REF!</definedName>
  </definedNames>
  <calcPr calcId="145621"/>
</workbook>
</file>

<file path=xl/calcChain.xml><?xml version="1.0" encoding="utf-8"?>
<calcChain xmlns="http://schemas.openxmlformats.org/spreadsheetml/2006/main">
  <c r="C25" i="84" l="1"/>
  <c r="D25" i="84"/>
  <c r="E25" i="84"/>
  <c r="F25" i="84"/>
  <c r="G25" i="84"/>
  <c r="H25" i="84"/>
  <c r="I25" i="84"/>
  <c r="J25" i="84"/>
  <c r="M25" i="84"/>
  <c r="L25" i="84"/>
  <c r="K25" i="84"/>
  <c r="L39" i="84" l="1"/>
  <c r="I39" i="84"/>
  <c r="H39" i="84"/>
  <c r="F39" i="84"/>
  <c r="E39" i="84"/>
  <c r="D39" i="84"/>
  <c r="B39" i="84"/>
  <c r="L38" i="84"/>
  <c r="K38" i="84"/>
  <c r="K39" i="84" s="1"/>
  <c r="J38" i="84"/>
  <c r="J39" i="84" s="1"/>
  <c r="I38" i="84"/>
  <c r="H38" i="84"/>
  <c r="G38" i="84"/>
  <c r="G39" i="84" s="1"/>
  <c r="F38" i="84"/>
  <c r="E38" i="84"/>
  <c r="D38" i="84"/>
  <c r="C38" i="84"/>
  <c r="C39" i="84" s="1"/>
  <c r="B38" i="84"/>
  <c r="D10" i="84" l="1"/>
  <c r="E10" i="84"/>
  <c r="F10" i="84"/>
  <c r="G10" i="84"/>
  <c r="H10" i="84"/>
  <c r="I10" i="84"/>
  <c r="J10" i="84"/>
  <c r="K10" i="84"/>
  <c r="L10" i="84"/>
  <c r="M10" i="84"/>
  <c r="C10" i="84"/>
  <c r="D26" i="84"/>
  <c r="D27" i="84" s="1"/>
  <c r="D28" i="84" s="1"/>
  <c r="D29" i="84" s="1"/>
  <c r="E26" i="84"/>
  <c r="E27" i="84" s="1"/>
  <c r="E28" i="84" s="1"/>
  <c r="E29" i="84" s="1"/>
  <c r="F26" i="84"/>
  <c r="F27" i="84" s="1"/>
  <c r="F28" i="84" s="1"/>
  <c r="F29" i="84" s="1"/>
  <c r="G26" i="84"/>
  <c r="H26" i="84"/>
  <c r="H27" i="84" s="1"/>
  <c r="H28" i="84" s="1"/>
  <c r="H29" i="84" s="1"/>
  <c r="I26" i="84"/>
  <c r="I27" i="84" s="1"/>
  <c r="I28" i="84" s="1"/>
  <c r="I29" i="84" s="1"/>
  <c r="J26" i="84"/>
  <c r="J27" i="84" s="1"/>
  <c r="J28" i="84" s="1"/>
  <c r="J29" i="84" s="1"/>
  <c r="K26" i="84"/>
  <c r="K27" i="84" s="1"/>
  <c r="K28" i="84" s="1"/>
  <c r="K29" i="84" s="1"/>
  <c r="L26" i="84"/>
  <c r="L27" i="84" s="1"/>
  <c r="L28" i="84" s="1"/>
  <c r="L29" i="84" s="1"/>
  <c r="M26" i="84"/>
  <c r="M27" i="84" s="1"/>
  <c r="M28" i="84" s="1"/>
  <c r="M29" i="84" s="1"/>
  <c r="C26" i="84"/>
  <c r="B27" i="84"/>
  <c r="B28" i="84" s="1"/>
  <c r="B29" i="84" s="1"/>
  <c r="G27" i="84"/>
  <c r="G28" i="84" s="1"/>
  <c r="G29" i="84" s="1"/>
  <c r="C27" i="84"/>
  <c r="C28" i="84" s="1"/>
  <c r="C29" i="84" s="1"/>
  <c r="E11" i="84" l="1"/>
  <c r="E12" i="84" s="1"/>
  <c r="E13" i="84" s="1"/>
  <c r="E14" i="84" s="1"/>
  <c r="E15" i="84" s="1"/>
  <c r="E16" i="84" s="1"/>
  <c r="E17" i="84" s="1"/>
  <c r="F11" i="84"/>
  <c r="F12" i="84" s="1"/>
  <c r="F13" i="84" s="1"/>
  <c r="F14" i="84" s="1"/>
  <c r="F15" i="84" s="1"/>
  <c r="F16" i="84" s="1"/>
  <c r="F17" i="84" s="1"/>
  <c r="G11" i="84"/>
  <c r="G12" i="84" s="1"/>
  <c r="G13" i="84" s="1"/>
  <c r="G14" i="84" s="1"/>
  <c r="G15" i="84" s="1"/>
  <c r="G16" i="84" s="1"/>
  <c r="G17" i="84" s="1"/>
  <c r="H11" i="84"/>
  <c r="H12" i="84" s="1"/>
  <c r="H13" i="84" s="1"/>
  <c r="H14" i="84" s="1"/>
  <c r="H15" i="84" s="1"/>
  <c r="H16" i="84" s="1"/>
  <c r="H17" i="84" s="1"/>
  <c r="I11" i="84"/>
  <c r="I12" i="84" s="1"/>
  <c r="I13" i="84" s="1"/>
  <c r="I14" i="84" s="1"/>
  <c r="I15" i="84" s="1"/>
  <c r="I16" i="84" s="1"/>
  <c r="I17" i="84" s="1"/>
  <c r="J11" i="84"/>
  <c r="J12" i="84" s="1"/>
  <c r="J13" i="84" s="1"/>
  <c r="J14" i="84" s="1"/>
  <c r="J15" i="84" s="1"/>
  <c r="J16" i="84" s="1"/>
  <c r="J17" i="84" s="1"/>
  <c r="K11" i="84"/>
  <c r="K12" i="84" s="1"/>
  <c r="K13" i="84" s="1"/>
  <c r="K14" i="84" s="1"/>
  <c r="K15" i="84" s="1"/>
  <c r="K16" i="84" s="1"/>
  <c r="K17" i="84" s="1"/>
  <c r="L11" i="84"/>
  <c r="L12" i="84" s="1"/>
  <c r="L13" i="84" s="1"/>
  <c r="L14" i="84" s="1"/>
  <c r="L15" i="84" s="1"/>
  <c r="L16" i="84" s="1"/>
  <c r="L17" i="84" s="1"/>
  <c r="D11" i="84"/>
  <c r="D12" i="84" s="1"/>
  <c r="D13" i="84" s="1"/>
  <c r="D14" i="84" s="1"/>
  <c r="D15" i="84" s="1"/>
  <c r="D16" i="84" s="1"/>
  <c r="D17" i="84" s="1"/>
  <c r="B10" i="84"/>
  <c r="B11" i="84" s="1"/>
  <c r="B12" i="84" s="1"/>
  <c r="B13" i="84" s="1"/>
  <c r="B14" i="84" s="1"/>
  <c r="B15" i="84" s="1"/>
  <c r="B16" i="84" s="1"/>
  <c r="B17" i="84" s="1"/>
  <c r="M11" i="84"/>
  <c r="M12" i="84" s="1"/>
  <c r="M13" i="84" s="1"/>
  <c r="M14" i="84" s="1"/>
  <c r="M15" i="84" s="1"/>
  <c r="M16" i="84" s="1"/>
  <c r="M17" i="84" s="1"/>
  <c r="C11" i="84"/>
  <c r="C12" i="84" s="1"/>
  <c r="C13" i="84" s="1"/>
  <c r="C14" i="84" s="1"/>
  <c r="C15" i="84" s="1"/>
  <c r="C16" i="84" s="1"/>
  <c r="C17" i="84" s="1"/>
</calcChain>
</file>

<file path=xl/sharedStrings.xml><?xml version="1.0" encoding="utf-8"?>
<sst xmlns="http://schemas.openxmlformats.org/spreadsheetml/2006/main" count="76" uniqueCount="33">
  <si>
    <t>Redfern</t>
  </si>
  <si>
    <t>Stanmore</t>
  </si>
  <si>
    <t>Newtown</t>
  </si>
  <si>
    <t>Lewisham</t>
  </si>
  <si>
    <t>REDFERN</t>
  </si>
  <si>
    <t>CENTRAL</t>
  </si>
  <si>
    <t>ASHFIELD</t>
  </si>
  <si>
    <t>DOWN SERVICES</t>
  </si>
  <si>
    <t>Petersham</t>
  </si>
  <si>
    <t>Summer Hill</t>
  </si>
  <si>
    <t>Bus type</t>
  </si>
  <si>
    <t>MB</t>
  </si>
  <si>
    <t>Macdonaldtown</t>
  </si>
  <si>
    <t>-</t>
  </si>
  <si>
    <t>Number of Busses</t>
  </si>
  <si>
    <t>Number Of Busses</t>
  </si>
  <si>
    <t>11-U</t>
  </si>
  <si>
    <t>7--Y</t>
  </si>
  <si>
    <t>10-W</t>
  </si>
  <si>
    <t>42-P</t>
  </si>
  <si>
    <t>97-W</t>
  </si>
  <si>
    <t>94-W</t>
  </si>
  <si>
    <t>98-W</t>
  </si>
  <si>
    <t>85-X</t>
  </si>
  <si>
    <t>7-XZ</t>
  </si>
  <si>
    <t>Route 51T2 Ashfield, then Summer Hill, Newtown, Central and return</t>
  </si>
  <si>
    <t>T2 Inner West
Central ~ Ashfield</t>
  </si>
  <si>
    <t>Route 52T2 Ashfield then all stations to Central (except Macdonaldtown) and return</t>
  </si>
  <si>
    <t>67-S</t>
  </si>
  <si>
    <t>Train arrival</t>
  </si>
  <si>
    <t>Route 55T2 Macdonaldtown, then Redfern and return</t>
  </si>
  <si>
    <t>67-W</t>
  </si>
  <si>
    <t>Monday 23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</si>
</sst>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22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color indexed="12"/>
      <name val="Arial Narrow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9"/>
      <name val="Arial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9D2D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2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20" fontId="14" fillId="0" borderId="0" xfId="1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9" fillId="0" borderId="0" xfId="3" applyFont="1" applyBorder="1" applyAlignment="1">
      <alignment horizontal="center"/>
    </xf>
    <xf numFmtId="20" fontId="9" fillId="0" borderId="0" xfId="3" applyNumberFormat="1" applyFont="1" applyBorder="1" applyAlignment="1">
      <alignment horizontal="center"/>
    </xf>
    <xf numFmtId="20" fontId="12" fillId="0" borderId="0" xfId="3" applyNumberFormat="1" applyFont="1" applyBorder="1" applyAlignment="1">
      <alignment horizontal="center"/>
    </xf>
    <xf numFmtId="20" fontId="12" fillId="0" borderId="1" xfId="3" applyNumberFormat="1" applyFont="1" applyBorder="1" applyAlignment="1">
      <alignment horizontal="center"/>
    </xf>
    <xf numFmtId="0" fontId="7" fillId="0" borderId="0" xfId="3"/>
    <xf numFmtId="0" fontId="12" fillId="0" borderId="0" xfId="3" applyFont="1" applyAlignment="1">
      <alignment horizontal="center"/>
    </xf>
    <xf numFmtId="20" fontId="9" fillId="0" borderId="0" xfId="3" applyNumberFormat="1" applyFont="1" applyAlignment="1">
      <alignment horizontal="center"/>
    </xf>
    <xf numFmtId="20" fontId="12" fillId="0" borderId="0" xfId="3" applyNumberFormat="1" applyFont="1" applyAlignment="1">
      <alignment horizontal="center"/>
    </xf>
    <xf numFmtId="0" fontId="12" fillId="0" borderId="0" xfId="3" applyFont="1" applyBorder="1" applyAlignment="1">
      <alignment horizontal="center"/>
    </xf>
    <xf numFmtId="0" fontId="16" fillId="0" borderId="0" xfId="3" applyFont="1" applyAlignment="1">
      <alignment horizontal="center"/>
    </xf>
    <xf numFmtId="0" fontId="12" fillId="0" borderId="0" xfId="4" applyFont="1" applyAlignment="1">
      <alignment vertical="center"/>
    </xf>
    <xf numFmtId="0" fontId="12" fillId="0" borderId="0" xfId="4" applyFont="1" applyAlignment="1">
      <alignment horizontal="center" vertical="center"/>
    </xf>
    <xf numFmtId="0" fontId="7" fillId="0" borderId="0" xfId="4" applyAlignment="1">
      <alignment vertical="center"/>
    </xf>
    <xf numFmtId="0" fontId="12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vertical="center"/>
    </xf>
    <xf numFmtId="0" fontId="7" fillId="0" borderId="0" xfId="4" applyAlignment="1">
      <alignment horizontal="center" vertical="center"/>
    </xf>
    <xf numFmtId="0" fontId="11" fillId="0" borderId="0" xfId="4" applyFont="1" applyAlignment="1">
      <alignment vertical="center"/>
    </xf>
    <xf numFmtId="20" fontId="12" fillId="0" borderId="0" xfId="4" applyNumberFormat="1" applyFont="1" applyFill="1" applyAlignment="1">
      <alignment horizontal="center" vertical="center"/>
    </xf>
    <xf numFmtId="20" fontId="12" fillId="0" borderId="0" xfId="4" applyNumberFormat="1" applyFont="1" applyFill="1" applyBorder="1" applyAlignment="1">
      <alignment horizontal="center" vertical="center"/>
    </xf>
    <xf numFmtId="20" fontId="12" fillId="0" borderId="1" xfId="3" applyNumberFormat="1" applyFont="1" applyBorder="1" applyAlignment="1">
      <alignment horizontal="center" vertical="center"/>
    </xf>
    <xf numFmtId="20" fontId="13" fillId="0" borderId="0" xfId="4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20" fontId="9" fillId="0" borderId="0" xfId="3" applyNumberFormat="1" applyFont="1" applyFill="1" applyAlignment="1">
      <alignment horizontal="center"/>
    </xf>
    <xf numFmtId="20" fontId="12" fillId="0" borderId="0" xfId="3" applyNumberFormat="1" applyFont="1" applyFill="1" applyAlignment="1">
      <alignment horizontal="center"/>
    </xf>
    <xf numFmtId="20" fontId="12" fillId="0" borderId="1" xfId="3" applyNumberFormat="1" applyFont="1" applyFill="1" applyBorder="1" applyAlignment="1">
      <alignment horizontal="center"/>
    </xf>
    <xf numFmtId="20" fontId="12" fillId="0" borderId="0" xfId="3" applyNumberFormat="1" applyFont="1" applyFill="1" applyBorder="1" applyAlignment="1">
      <alignment horizontal="center"/>
    </xf>
    <xf numFmtId="18" fontId="18" fillId="0" borderId="0" xfId="0" applyNumberFormat="1" applyFont="1" applyFill="1" applyBorder="1" applyAlignment="1">
      <alignment horizontal="center" vertical="center"/>
    </xf>
    <xf numFmtId="0" fontId="7" fillId="2" borderId="0" xfId="3" applyFill="1"/>
    <xf numFmtId="0" fontId="12" fillId="2" borderId="0" xfId="3" applyFont="1" applyFill="1"/>
    <xf numFmtId="0" fontId="12" fillId="2" borderId="0" xfId="0" applyFont="1" applyFill="1" applyAlignment="1" applyProtection="1">
      <alignment vertical="center"/>
    </xf>
    <xf numFmtId="0" fontId="12" fillId="2" borderId="0" xfId="4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18" fontId="18" fillId="0" borderId="2" xfId="0" applyNumberFormat="1" applyFont="1" applyFill="1" applyBorder="1" applyAlignment="1">
      <alignment horizontal="center" vertical="center"/>
    </xf>
    <xf numFmtId="18" fontId="18" fillId="0" borderId="3" xfId="0" applyNumberFormat="1" applyFont="1" applyFill="1" applyBorder="1" applyAlignment="1">
      <alignment horizontal="center" vertical="center"/>
    </xf>
    <xf numFmtId="18" fontId="18" fillId="0" borderId="4" xfId="0" applyNumberFormat="1" applyFont="1" applyFill="1" applyBorder="1" applyAlignment="1">
      <alignment horizontal="center" vertical="center"/>
    </xf>
    <xf numFmtId="0" fontId="18" fillId="0" borderId="0" xfId="3" applyFont="1"/>
    <xf numFmtId="0" fontId="18" fillId="0" borderId="0" xfId="3" applyFont="1" applyAlignment="1">
      <alignment horizontal="center"/>
    </xf>
    <xf numFmtId="0" fontId="18" fillId="0" borderId="0" xfId="3" applyFont="1" applyBorder="1"/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0" borderId="3" xfId="4" applyFont="1" applyBorder="1" applyAlignment="1">
      <alignment horizontal="right" vertical="center"/>
    </xf>
    <xf numFmtId="0" fontId="9" fillId="0" borderId="3" xfId="3" applyFont="1" applyBorder="1" applyAlignment="1">
      <alignment horizontal="right"/>
    </xf>
    <xf numFmtId="0" fontId="9" fillId="0" borderId="4" xfId="3" applyFont="1" applyBorder="1" applyAlignment="1">
      <alignment horizontal="right"/>
    </xf>
    <xf numFmtId="0" fontId="21" fillId="0" borderId="3" xfId="4" applyFont="1" applyBorder="1" applyAlignment="1">
      <alignment horizontal="right" vertical="center"/>
    </xf>
    <xf numFmtId="0" fontId="12" fillId="0" borderId="0" xfId="4" applyFont="1" applyAlignment="1">
      <alignment horizontal="right" vertical="center"/>
    </xf>
    <xf numFmtId="0" fontId="9" fillId="0" borderId="2" xfId="4" applyFont="1" applyBorder="1" applyAlignment="1">
      <alignment horizontal="right" vertical="center"/>
    </xf>
    <xf numFmtId="0" fontId="9" fillId="0" borderId="3" xfId="4" applyFont="1" applyBorder="1" applyAlignment="1">
      <alignment horizontal="right" vertical="center"/>
    </xf>
    <xf numFmtId="0" fontId="18" fillId="2" borderId="2" xfId="4" applyFont="1" applyFill="1" applyBorder="1" applyAlignment="1">
      <alignment horizontal="right" vertical="center"/>
    </xf>
    <xf numFmtId="20" fontId="18" fillId="0" borderId="2" xfId="2" applyNumberFormat="1" applyFont="1" applyBorder="1" applyAlignment="1">
      <alignment horizontal="right"/>
    </xf>
    <xf numFmtId="20" fontId="18" fillId="0" borderId="3" xfId="7" applyNumberFormat="1" applyFont="1" applyBorder="1" applyAlignment="1">
      <alignment horizontal="right"/>
    </xf>
    <xf numFmtId="20" fontId="18" fillId="0" borderId="4" xfId="2" applyNumberFormat="1" applyFont="1" applyBorder="1" applyAlignment="1">
      <alignment horizontal="right"/>
    </xf>
    <xf numFmtId="0" fontId="10" fillId="0" borderId="0" xfId="3" applyFont="1" applyBorder="1" applyAlignment="1">
      <alignment horizontal="left"/>
    </xf>
    <xf numFmtId="0" fontId="9" fillId="0" borderId="2" xfId="3" applyFont="1" applyBorder="1" applyAlignment="1">
      <alignment horizontal="right"/>
    </xf>
    <xf numFmtId="0" fontId="10" fillId="0" borderId="0" xfId="3" applyFont="1" applyBorder="1" applyAlignment="1">
      <alignment horizontal="left"/>
    </xf>
    <xf numFmtId="0" fontId="10" fillId="0" borderId="0" xfId="0" applyFont="1" applyAlignment="1">
      <alignment vertical="center"/>
    </xf>
    <xf numFmtId="0" fontId="9" fillId="0" borderId="0" xfId="4" applyFont="1" applyBorder="1" applyAlignment="1">
      <alignment horizontal="right" vertical="center"/>
    </xf>
    <xf numFmtId="18" fontId="19" fillId="0" borderId="3" xfId="0" applyNumberFormat="1" applyFont="1" applyFill="1" applyBorder="1" applyAlignment="1">
      <alignment horizontal="center" vertical="center"/>
    </xf>
    <xf numFmtId="0" fontId="9" fillId="0" borderId="0" xfId="3" applyFont="1" applyBorder="1" applyAlignment="1">
      <alignment horizontal="right"/>
    </xf>
    <xf numFmtId="0" fontId="9" fillId="0" borderId="4" xfId="3" applyFont="1" applyBorder="1" applyAlignment="1">
      <alignment horizontal="right" vertical="center"/>
    </xf>
    <xf numFmtId="0" fontId="18" fillId="2" borderId="3" xfId="4" applyFont="1" applyFill="1" applyBorder="1" applyAlignment="1">
      <alignment horizontal="right" vertical="center"/>
    </xf>
    <xf numFmtId="0" fontId="18" fillId="0" borderId="2" xfId="3" applyFont="1" applyFill="1" applyBorder="1" applyAlignment="1">
      <alignment horizontal="center"/>
    </xf>
    <xf numFmtId="18" fontId="18" fillId="0" borderId="2" xfId="2" applyNumberFormat="1" applyFont="1" applyFill="1" applyBorder="1" applyAlignment="1">
      <alignment horizontal="center"/>
    </xf>
    <xf numFmtId="18" fontId="18" fillId="0" borderId="3" xfId="2" applyNumberFormat="1" applyFont="1" applyFill="1" applyBorder="1" applyAlignment="1">
      <alignment horizontal="center"/>
    </xf>
    <xf numFmtId="18" fontId="18" fillId="0" borderId="4" xfId="2" applyNumberFormat="1" applyFont="1" applyFill="1" applyBorder="1" applyAlignment="1">
      <alignment horizontal="center"/>
    </xf>
    <xf numFmtId="0" fontId="12" fillId="0" borderId="0" xfId="4" applyFont="1" applyFill="1" applyAlignment="1">
      <alignment horizontal="center" vertical="center"/>
    </xf>
    <xf numFmtId="0" fontId="10" fillId="0" borderId="0" xfId="3" applyFont="1" applyFill="1" applyBorder="1" applyAlignment="1">
      <alignment horizontal="left"/>
    </xf>
    <xf numFmtId="0" fontId="12" fillId="0" borderId="0" xfId="3" applyFont="1" applyFill="1"/>
    <xf numFmtId="0" fontId="12" fillId="0" borderId="0" xfId="4" applyFont="1" applyFill="1" applyAlignment="1">
      <alignment vertical="center"/>
    </xf>
    <xf numFmtId="0" fontId="10" fillId="0" borderId="0" xfId="3" applyFont="1" applyFill="1" applyBorder="1" applyAlignment="1">
      <alignment horizontal="center"/>
    </xf>
    <xf numFmtId="0" fontId="7" fillId="0" borderId="0" xfId="3" applyFill="1"/>
    <xf numFmtId="0" fontId="18" fillId="0" borderId="0" xfId="3" applyFont="1" applyFill="1"/>
    <xf numFmtId="0" fontId="18" fillId="0" borderId="0" xfId="3" applyFont="1" applyFill="1" applyAlignment="1">
      <alignment horizontal="center"/>
    </xf>
    <xf numFmtId="0" fontId="18" fillId="0" borderId="0" xfId="3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center"/>
    </xf>
  </cellXfs>
  <cellStyles count="32">
    <cellStyle name="Comma 2" xfId="9"/>
    <cellStyle name="Comma 3" xfId="10"/>
    <cellStyle name="Comma 4" xfId="11"/>
    <cellStyle name="Comma 5" xfId="12"/>
    <cellStyle name="Currency 2" xfId="13"/>
    <cellStyle name="Normal" xfId="0" builtinId="0"/>
    <cellStyle name="Normal 10" xfId="23"/>
    <cellStyle name="Normal 11" xfId="24"/>
    <cellStyle name="Normal 11 2" xfId="25"/>
    <cellStyle name="Normal 11 3" xfId="27"/>
    <cellStyle name="Normal 12" xfId="26"/>
    <cellStyle name="Normal 13" xfId="28"/>
    <cellStyle name="Normal 13 2" xfId="29"/>
    <cellStyle name="Normal 14" xfId="30"/>
    <cellStyle name="Normal 15" xfId="31"/>
    <cellStyle name="Normal 2" xfId="5"/>
    <cellStyle name="Normal 2 2" xfId="6"/>
    <cellStyle name="Normal 2 3" xfId="14"/>
    <cellStyle name="Normal 3" xfId="15"/>
    <cellStyle name="Normal 3 2" xfId="8"/>
    <cellStyle name="Normal 4" xfId="16"/>
    <cellStyle name="Normal 5" xfId="17"/>
    <cellStyle name="Normal 5 2" xfId="18"/>
    <cellStyle name="Normal 6" xfId="19"/>
    <cellStyle name="Normal 7" xfId="20"/>
    <cellStyle name="Normal 8" xfId="21"/>
    <cellStyle name="Normal 9" xfId="22"/>
    <cellStyle name="Normal_1 WTT (2)" xfId="1"/>
    <cellStyle name="Normal_32-WTT" xfId="2"/>
    <cellStyle name="Normal_3D-WTT" xfId="7"/>
    <cellStyle name="Normal_WTT" xfId="3"/>
    <cellStyle name="Normal_WTT (4)" xfId="4"/>
  </cellStyles>
  <dxfs count="54"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mruColors>
      <color rgb="FF0000FF"/>
      <color rgb="FFFF00FF"/>
      <color rgb="FF00FF00"/>
      <color rgb="FFFF9999"/>
      <color rgb="FF92CDDC"/>
      <color rgb="FF0066FF"/>
      <color rgb="FFFF7C80"/>
      <color rgb="FF0099FF"/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CO42"/>
  <sheetViews>
    <sheetView showGridLines="0" tabSelected="1" view="pageBreakPreview" zoomScale="90" zoomScaleNormal="100" zoomScaleSheetLayoutView="90" workbookViewId="0">
      <selection sqref="A1:M1"/>
    </sheetView>
  </sheetViews>
  <sheetFormatPr defaultColWidth="9.109375" defaultRowHeight="13.2" x14ac:dyDescent="0.25"/>
  <cols>
    <col min="1" max="1" width="17.33203125" style="47" customWidth="1"/>
    <col min="2" max="13" width="11.5546875" style="14" customWidth="1"/>
    <col min="14" max="66" width="5.44140625" style="14" customWidth="1"/>
    <col min="67" max="16384" width="9.109375" style="13"/>
  </cols>
  <sheetData>
    <row r="1" spans="1:66" ht="63" customHeight="1" x14ac:dyDescent="0.25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66" s="33" customFormat="1" ht="13.95" customHeight="1" x14ac:dyDescent="0.25">
      <c r="A2" s="77" t="s">
        <v>32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66" s="34" customFormat="1" ht="13.9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13"/>
      <c r="L3" s="13"/>
      <c r="M3" s="1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</row>
    <row r="4" spans="1:66" s="34" customFormat="1" ht="13.95" customHeight="1" x14ac:dyDescent="0.25">
      <c r="A4" s="57" t="s">
        <v>27</v>
      </c>
      <c r="B4" s="68"/>
      <c r="C4" s="68"/>
      <c r="D4" s="68"/>
      <c r="E4" s="68"/>
      <c r="F4" s="68"/>
      <c r="G4" s="68"/>
      <c r="H4" s="68"/>
      <c r="I4" s="68"/>
      <c r="J4" s="68"/>
      <c r="K4" s="70"/>
      <c r="L4" s="70"/>
      <c r="M4" s="70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</row>
    <row r="5" spans="1:66" s="18" customFormat="1" ht="11.4" customHeight="1" x14ac:dyDescent="0.25">
      <c r="A5" s="4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</row>
    <row r="6" spans="1:66" s="18" customFormat="1" ht="11.4" customHeight="1" x14ac:dyDescent="0.25">
      <c r="A6" s="43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</row>
    <row r="7" spans="1:66" s="18" customFormat="1" ht="13.8" customHeight="1" x14ac:dyDescent="0.25">
      <c r="A7" s="48" t="s">
        <v>14</v>
      </c>
      <c r="B7" s="41">
        <v>1</v>
      </c>
      <c r="C7" s="41">
        <v>2</v>
      </c>
      <c r="D7" s="41">
        <v>2</v>
      </c>
      <c r="E7" s="41">
        <v>2</v>
      </c>
      <c r="F7" s="41">
        <v>2</v>
      </c>
      <c r="G7" s="41">
        <v>2</v>
      </c>
      <c r="H7" s="41">
        <v>2</v>
      </c>
      <c r="I7" s="41">
        <v>2</v>
      </c>
      <c r="J7" s="41">
        <v>1</v>
      </c>
      <c r="K7" s="41">
        <v>1</v>
      </c>
      <c r="L7" s="41">
        <v>1</v>
      </c>
      <c r="M7" s="41">
        <v>1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</row>
    <row r="8" spans="1:66" s="19" customFormat="1" ht="13.8" customHeight="1" x14ac:dyDescent="0.25">
      <c r="A8" s="43"/>
      <c r="B8" s="42" t="s">
        <v>13</v>
      </c>
      <c r="C8" s="42" t="s">
        <v>28</v>
      </c>
      <c r="D8" s="42" t="s">
        <v>16</v>
      </c>
      <c r="E8" s="42" t="s">
        <v>17</v>
      </c>
      <c r="F8" s="42" t="s">
        <v>18</v>
      </c>
      <c r="G8" s="42" t="s">
        <v>19</v>
      </c>
      <c r="H8" s="42" t="s">
        <v>20</v>
      </c>
      <c r="I8" s="42" t="s">
        <v>21</v>
      </c>
      <c r="J8" s="42" t="s">
        <v>22</v>
      </c>
      <c r="K8" s="42" t="s">
        <v>31</v>
      </c>
      <c r="L8" s="42" t="s">
        <v>23</v>
      </c>
      <c r="M8" s="42" t="s">
        <v>24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</row>
    <row r="9" spans="1:66" ht="13.8" customHeight="1" x14ac:dyDescent="0.25">
      <c r="A9" s="46" t="s">
        <v>29</v>
      </c>
      <c r="B9" s="36" t="s">
        <v>13</v>
      </c>
      <c r="C9" s="59">
        <v>0.90625</v>
      </c>
      <c r="D9" s="59">
        <v>0.91736111111111107</v>
      </c>
      <c r="E9" s="59">
        <v>0.9277777777777777</v>
      </c>
      <c r="F9" s="59">
        <v>0.9375</v>
      </c>
      <c r="G9" s="59">
        <v>0.94861111111111107</v>
      </c>
      <c r="H9" s="59">
        <v>0.9590277777777777</v>
      </c>
      <c r="I9" s="59">
        <v>0.96944444444444444</v>
      </c>
      <c r="J9" s="59">
        <v>0.97986111111111107</v>
      </c>
      <c r="K9" s="59">
        <v>0.99097222222222225</v>
      </c>
      <c r="L9" s="59">
        <v>6.9444444444444447E-4</v>
      </c>
      <c r="M9" s="59">
        <v>1.1805555555555555E-2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s="16" customFormat="1" ht="13.8" customHeight="1" x14ac:dyDescent="0.25">
      <c r="A10" s="48" t="s">
        <v>5</v>
      </c>
      <c r="B10" s="35">
        <f>MOD(C10-TIME(0,15,0),1)</f>
        <v>0.90138888888888891</v>
      </c>
      <c r="C10" s="35">
        <f>MOD(C9+TIME(0,8,0),1)</f>
        <v>0.91180555555555554</v>
      </c>
      <c r="D10" s="35">
        <f t="shared" ref="D10:M10" si="0">MOD(D9+TIME(0,8,0),1)</f>
        <v>0.92291666666666661</v>
      </c>
      <c r="E10" s="35">
        <f t="shared" si="0"/>
        <v>0.93333333333333324</v>
      </c>
      <c r="F10" s="35">
        <f t="shared" si="0"/>
        <v>0.94305555555555554</v>
      </c>
      <c r="G10" s="35">
        <f t="shared" si="0"/>
        <v>0.95416666666666661</v>
      </c>
      <c r="H10" s="35">
        <f t="shared" si="0"/>
        <v>0.96458333333333324</v>
      </c>
      <c r="I10" s="35">
        <f t="shared" si="0"/>
        <v>0.97499999999999998</v>
      </c>
      <c r="J10" s="35">
        <f t="shared" si="0"/>
        <v>0.98541666666666661</v>
      </c>
      <c r="K10" s="35">
        <f t="shared" si="0"/>
        <v>0.99652777777777779</v>
      </c>
      <c r="L10" s="35">
        <f t="shared" si="0"/>
        <v>6.2500000000000003E-3</v>
      </c>
      <c r="M10" s="35">
        <f t="shared" si="0"/>
        <v>1.7361111111111112E-2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</row>
    <row r="11" spans="1:66" s="15" customFormat="1" ht="13.8" customHeight="1" x14ac:dyDescent="0.25">
      <c r="A11" s="49" t="s">
        <v>0</v>
      </c>
      <c r="B11" s="36">
        <f t="shared" ref="B11:M11" si="1">MOD(B10+TIME(0,11,0),1)</f>
        <v>0.90902777777777777</v>
      </c>
      <c r="C11" s="36">
        <f t="shared" si="1"/>
        <v>0.9194444444444444</v>
      </c>
      <c r="D11" s="36">
        <f t="shared" si="1"/>
        <v>0.93055555555555547</v>
      </c>
      <c r="E11" s="36">
        <f t="shared" si="1"/>
        <v>0.9409722222222221</v>
      </c>
      <c r="F11" s="36">
        <f t="shared" si="1"/>
        <v>0.9506944444444444</v>
      </c>
      <c r="G11" s="36">
        <f t="shared" si="1"/>
        <v>0.96180555555555547</v>
      </c>
      <c r="H11" s="36">
        <f t="shared" si="1"/>
        <v>0.9722222222222221</v>
      </c>
      <c r="I11" s="36">
        <f t="shared" si="1"/>
        <v>0.98263888888888884</v>
      </c>
      <c r="J11" s="36">
        <f t="shared" si="1"/>
        <v>0.99305555555555547</v>
      </c>
      <c r="K11" s="36">
        <f t="shared" si="1"/>
        <v>4.1666666666666519E-3</v>
      </c>
      <c r="L11" s="36">
        <f t="shared" si="1"/>
        <v>1.3888888888888888E-2</v>
      </c>
      <c r="M11" s="36">
        <f t="shared" si="1"/>
        <v>2.5000000000000001E-2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</row>
    <row r="12" spans="1:66" ht="13.8" customHeight="1" x14ac:dyDescent="0.25">
      <c r="A12" s="49" t="s">
        <v>2</v>
      </c>
      <c r="B12" s="36">
        <f t="shared" ref="B12:M12" si="2">MOD(B11+TIME(0,7,0),1)</f>
        <v>0.91388888888888886</v>
      </c>
      <c r="C12" s="36">
        <f t="shared" si="2"/>
        <v>0.92430555555555549</v>
      </c>
      <c r="D12" s="36">
        <f t="shared" si="2"/>
        <v>0.93541666666666656</v>
      </c>
      <c r="E12" s="36">
        <f t="shared" si="2"/>
        <v>0.94583333333333319</v>
      </c>
      <c r="F12" s="36">
        <f t="shared" si="2"/>
        <v>0.95555555555555549</v>
      </c>
      <c r="G12" s="36">
        <f t="shared" si="2"/>
        <v>0.96666666666666656</v>
      </c>
      <c r="H12" s="36">
        <f t="shared" si="2"/>
        <v>0.97708333333333319</v>
      </c>
      <c r="I12" s="36">
        <f t="shared" si="2"/>
        <v>0.98749999999999993</v>
      </c>
      <c r="J12" s="36">
        <f t="shared" si="2"/>
        <v>0.99791666666666656</v>
      </c>
      <c r="K12" s="36">
        <f t="shared" si="2"/>
        <v>9.0277777777777631E-3</v>
      </c>
      <c r="L12" s="36">
        <f t="shared" si="2"/>
        <v>1.8749999999999999E-2</v>
      </c>
      <c r="M12" s="36">
        <f t="shared" si="2"/>
        <v>2.9861111111111113E-2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1:66" ht="13.8" customHeight="1" x14ac:dyDescent="0.25">
      <c r="A13" s="49" t="s">
        <v>1</v>
      </c>
      <c r="B13" s="36">
        <f t="shared" ref="B13:M13" si="3">MOD(B12+TIME(0,5,0),1)</f>
        <v>0.91736111111111107</v>
      </c>
      <c r="C13" s="36">
        <f t="shared" si="3"/>
        <v>0.9277777777777777</v>
      </c>
      <c r="D13" s="36">
        <f t="shared" si="3"/>
        <v>0.93888888888888877</v>
      </c>
      <c r="E13" s="36">
        <f t="shared" si="3"/>
        <v>0.9493055555555554</v>
      </c>
      <c r="F13" s="36">
        <f t="shared" si="3"/>
        <v>0.9590277777777777</v>
      </c>
      <c r="G13" s="36">
        <f t="shared" si="3"/>
        <v>0.97013888888888877</v>
      </c>
      <c r="H13" s="36">
        <f t="shared" si="3"/>
        <v>0.9805555555555554</v>
      </c>
      <c r="I13" s="36">
        <f t="shared" si="3"/>
        <v>0.99097222222222214</v>
      </c>
      <c r="J13" s="36">
        <f t="shared" si="3"/>
        <v>1.388888888888884E-3</v>
      </c>
      <c r="K13" s="36">
        <f t="shared" si="3"/>
        <v>1.2499999999999985E-2</v>
      </c>
      <c r="L13" s="36">
        <f t="shared" si="3"/>
        <v>2.222222222222222E-2</v>
      </c>
      <c r="M13" s="36">
        <f t="shared" si="3"/>
        <v>3.3333333333333333E-2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</row>
    <row r="14" spans="1:66" ht="13.8" customHeight="1" x14ac:dyDescent="0.25">
      <c r="A14" s="49" t="s">
        <v>8</v>
      </c>
      <c r="B14" s="36">
        <f t="shared" ref="B14:M15" si="4">MOD(B13+TIME(0,3,0),1)</f>
        <v>0.9194444444444444</v>
      </c>
      <c r="C14" s="36">
        <f t="shared" si="4"/>
        <v>0.92986111111111103</v>
      </c>
      <c r="D14" s="36">
        <f t="shared" si="4"/>
        <v>0.9409722222222221</v>
      </c>
      <c r="E14" s="36">
        <f t="shared" si="4"/>
        <v>0.95138888888888873</v>
      </c>
      <c r="F14" s="36">
        <f t="shared" si="4"/>
        <v>0.96111111111111103</v>
      </c>
      <c r="G14" s="36">
        <f t="shared" si="4"/>
        <v>0.9722222222222221</v>
      </c>
      <c r="H14" s="36">
        <f t="shared" si="4"/>
        <v>0.98263888888888873</v>
      </c>
      <c r="I14" s="36">
        <f t="shared" si="4"/>
        <v>0.99305555555555547</v>
      </c>
      <c r="J14" s="36">
        <f t="shared" si="4"/>
        <v>3.4722222222222173E-3</v>
      </c>
      <c r="K14" s="36">
        <f t="shared" si="4"/>
        <v>1.4583333333333318E-2</v>
      </c>
      <c r="L14" s="36">
        <f t="shared" si="4"/>
        <v>2.4305555555555552E-2</v>
      </c>
      <c r="M14" s="36">
        <f t="shared" si="4"/>
        <v>3.5416666666666666E-2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</row>
    <row r="15" spans="1:66" ht="13.8" customHeight="1" x14ac:dyDescent="0.25">
      <c r="A15" s="49" t="s">
        <v>3</v>
      </c>
      <c r="B15" s="36">
        <f t="shared" si="4"/>
        <v>0.92152777777777772</v>
      </c>
      <c r="C15" s="36">
        <f t="shared" si="4"/>
        <v>0.93194444444444435</v>
      </c>
      <c r="D15" s="36">
        <f t="shared" si="4"/>
        <v>0.94305555555555542</v>
      </c>
      <c r="E15" s="36">
        <f t="shared" si="4"/>
        <v>0.95347222222222205</v>
      </c>
      <c r="F15" s="36">
        <f t="shared" si="4"/>
        <v>0.96319444444444435</v>
      </c>
      <c r="G15" s="36">
        <f t="shared" si="4"/>
        <v>0.97430555555555542</v>
      </c>
      <c r="H15" s="36">
        <f t="shared" si="4"/>
        <v>0.98472222222222205</v>
      </c>
      <c r="I15" s="36">
        <f t="shared" si="4"/>
        <v>0.9951388888888888</v>
      </c>
      <c r="J15" s="36">
        <f t="shared" si="4"/>
        <v>5.5555555555555506E-3</v>
      </c>
      <c r="K15" s="36">
        <f t="shared" si="4"/>
        <v>1.6666666666666653E-2</v>
      </c>
      <c r="L15" s="36">
        <f t="shared" si="4"/>
        <v>2.6388888888888885E-2</v>
      </c>
      <c r="M15" s="36">
        <f t="shared" si="4"/>
        <v>3.7499999999999999E-2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</row>
    <row r="16" spans="1:66" ht="13.8" customHeight="1" x14ac:dyDescent="0.25">
      <c r="A16" s="49" t="s">
        <v>9</v>
      </c>
      <c r="B16" s="36">
        <f t="shared" ref="B16:M16" si="5">MOD(B15+TIME(0,5,0),1)</f>
        <v>0.92499999999999993</v>
      </c>
      <c r="C16" s="36">
        <f t="shared" si="5"/>
        <v>0.93541666666666656</v>
      </c>
      <c r="D16" s="36">
        <f t="shared" si="5"/>
        <v>0.94652777777777763</v>
      </c>
      <c r="E16" s="36">
        <f t="shared" si="5"/>
        <v>0.95694444444444426</v>
      </c>
      <c r="F16" s="36">
        <f t="shared" si="5"/>
        <v>0.96666666666666656</v>
      </c>
      <c r="G16" s="36">
        <f t="shared" si="5"/>
        <v>0.97777777777777763</v>
      </c>
      <c r="H16" s="36">
        <f t="shared" si="5"/>
        <v>0.98819444444444426</v>
      </c>
      <c r="I16" s="36">
        <f t="shared" si="5"/>
        <v>0.99861111111111101</v>
      </c>
      <c r="J16" s="36">
        <f t="shared" si="5"/>
        <v>9.0277777777777735E-3</v>
      </c>
      <c r="K16" s="36">
        <f t="shared" si="5"/>
        <v>2.0138888888888873E-2</v>
      </c>
      <c r="L16" s="36">
        <f t="shared" si="5"/>
        <v>2.9861111111111109E-2</v>
      </c>
      <c r="M16" s="36">
        <f t="shared" si="5"/>
        <v>4.0972222222222222E-2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</row>
    <row r="17" spans="1:93" ht="13.8" customHeight="1" x14ac:dyDescent="0.25">
      <c r="A17" s="61" t="s">
        <v>6</v>
      </c>
      <c r="B17" s="37">
        <f t="shared" ref="B17:M17" si="6">MOD(B16+TIME(0,8,0),1)</f>
        <v>0.93055555555555547</v>
      </c>
      <c r="C17" s="37">
        <f t="shared" si="6"/>
        <v>0.9409722222222221</v>
      </c>
      <c r="D17" s="37">
        <f t="shared" si="6"/>
        <v>0.95208333333333317</v>
      </c>
      <c r="E17" s="37">
        <f t="shared" si="6"/>
        <v>0.9624999999999998</v>
      </c>
      <c r="F17" s="37">
        <f t="shared" si="6"/>
        <v>0.9722222222222221</v>
      </c>
      <c r="G17" s="37">
        <f t="shared" si="6"/>
        <v>0.98333333333333317</v>
      </c>
      <c r="H17" s="37">
        <f t="shared" si="6"/>
        <v>0.9937499999999998</v>
      </c>
      <c r="I17" s="37">
        <f t="shared" si="6"/>
        <v>4.1666666666666519E-3</v>
      </c>
      <c r="J17" s="37">
        <f t="shared" si="6"/>
        <v>1.458333333333333E-2</v>
      </c>
      <c r="K17" s="37">
        <f t="shared" si="6"/>
        <v>2.5694444444444429E-2</v>
      </c>
      <c r="L17" s="37">
        <f t="shared" si="6"/>
        <v>3.5416666666666666E-2</v>
      </c>
      <c r="M17" s="37">
        <f t="shared" si="6"/>
        <v>4.6527777777777779E-2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93" s="17" customFormat="1" ht="13.8" customHeight="1" x14ac:dyDescent="0.25">
      <c r="A18" s="5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</row>
    <row r="19" spans="1:93" x14ac:dyDescent="0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93" s="31" customFormat="1" ht="13.95" customHeight="1" x14ac:dyDescent="0.25">
      <c r="A20" s="57" t="s">
        <v>25</v>
      </c>
      <c r="B20" s="69"/>
      <c r="C20" s="68"/>
      <c r="D20" s="68"/>
      <c r="E20" s="68"/>
      <c r="F20" s="68"/>
      <c r="G20" s="68"/>
      <c r="H20" s="68"/>
      <c r="I20" s="68"/>
      <c r="J20" s="68"/>
      <c r="K20" s="69"/>
      <c r="L20" s="69"/>
      <c r="M20" s="69"/>
      <c r="CM20" s="32"/>
      <c r="CN20" s="32"/>
      <c r="CO20" s="32"/>
    </row>
    <row r="21" spans="1:93" s="31" customFormat="1" ht="13.95" customHeight="1" x14ac:dyDescent="0.25">
      <c r="B21" s="68"/>
      <c r="C21" s="68"/>
      <c r="D21" s="68"/>
      <c r="E21" s="68"/>
      <c r="F21" s="68"/>
      <c r="G21" s="68"/>
      <c r="H21" s="68"/>
      <c r="I21" s="68"/>
      <c r="J21" s="68"/>
      <c r="K21" s="69"/>
      <c r="L21" s="69"/>
      <c r="M21" s="69"/>
      <c r="CM21" s="32"/>
      <c r="CN21" s="32"/>
      <c r="CO21" s="32"/>
    </row>
    <row r="22" spans="1:93" s="31" customFormat="1" ht="13.95" customHeight="1" x14ac:dyDescent="0.25">
      <c r="A22" s="43" t="s">
        <v>7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CM22" s="32"/>
      <c r="CN22" s="32"/>
      <c r="CO22" s="32"/>
    </row>
    <row r="23" spans="1:93" s="11" customFormat="1" ht="13.8" x14ac:dyDescent="0.25">
      <c r="A23" s="55" t="s">
        <v>15</v>
      </c>
      <c r="B23" s="41">
        <v>1</v>
      </c>
      <c r="C23" s="41">
        <v>1</v>
      </c>
      <c r="D23" s="41">
        <v>1</v>
      </c>
      <c r="E23" s="41">
        <v>1</v>
      </c>
      <c r="F23" s="41">
        <v>1</v>
      </c>
      <c r="G23" s="41">
        <v>1</v>
      </c>
      <c r="H23" s="41">
        <v>1</v>
      </c>
      <c r="I23" s="41">
        <v>1</v>
      </c>
      <c r="J23" s="41">
        <v>1</v>
      </c>
      <c r="K23" s="41">
        <v>1</v>
      </c>
      <c r="L23" s="41">
        <v>1</v>
      </c>
      <c r="M23" s="41">
        <v>1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M23" s="2"/>
      <c r="CN23" s="2"/>
      <c r="CO23" s="2"/>
    </row>
    <row r="24" spans="1:93" s="11" customFormat="1" ht="13.8" x14ac:dyDescent="0.25">
      <c r="B24" s="42" t="s">
        <v>13</v>
      </c>
      <c r="C24" s="42" t="s">
        <v>28</v>
      </c>
      <c r="D24" s="42" t="s">
        <v>16</v>
      </c>
      <c r="E24" s="42" t="s">
        <v>17</v>
      </c>
      <c r="F24" s="42" t="s">
        <v>18</v>
      </c>
      <c r="G24" s="42" t="s">
        <v>19</v>
      </c>
      <c r="H24" s="42" t="s">
        <v>20</v>
      </c>
      <c r="I24" s="42" t="s">
        <v>21</v>
      </c>
      <c r="J24" s="42" t="s">
        <v>22</v>
      </c>
      <c r="K24" s="42" t="s">
        <v>31</v>
      </c>
      <c r="L24" s="42" t="s">
        <v>23</v>
      </c>
      <c r="M24" s="42" t="s">
        <v>24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M24" s="2"/>
      <c r="CN24" s="2"/>
      <c r="CO24" s="2"/>
    </row>
    <row r="25" spans="1:93" s="11" customFormat="1" ht="13.8" x14ac:dyDescent="0.25">
      <c r="A25" s="46" t="s">
        <v>29</v>
      </c>
      <c r="B25" s="36" t="s">
        <v>13</v>
      </c>
      <c r="C25" s="59">
        <f t="shared" ref="C25:E25" si="7">C9</f>
        <v>0.90625</v>
      </c>
      <c r="D25" s="59">
        <f t="shared" si="7"/>
        <v>0.91736111111111107</v>
      </c>
      <c r="E25" s="59">
        <f t="shared" si="7"/>
        <v>0.9277777777777777</v>
      </c>
      <c r="F25" s="59">
        <f t="shared" ref="F25:I25" si="8">F9</f>
        <v>0.9375</v>
      </c>
      <c r="G25" s="59">
        <f t="shared" si="8"/>
        <v>0.94861111111111107</v>
      </c>
      <c r="H25" s="59">
        <f t="shared" si="8"/>
        <v>0.9590277777777777</v>
      </c>
      <c r="I25" s="59">
        <f t="shared" si="8"/>
        <v>0.96944444444444444</v>
      </c>
      <c r="J25" s="59">
        <f>J9</f>
        <v>0.97986111111111107</v>
      </c>
      <c r="K25" s="59">
        <f>K9</f>
        <v>0.99097222222222225</v>
      </c>
      <c r="L25" s="59">
        <f>L9</f>
        <v>6.9444444444444447E-4</v>
      </c>
      <c r="M25" s="59">
        <f>M9</f>
        <v>1.1805555555555555E-2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2"/>
      <c r="CN25" s="2"/>
      <c r="CO25" s="2"/>
    </row>
    <row r="26" spans="1:93" s="3" customFormat="1" ht="13.8" x14ac:dyDescent="0.25">
      <c r="A26" s="55" t="s">
        <v>5</v>
      </c>
      <c r="B26" s="35">
        <v>0.89930555555555547</v>
      </c>
      <c r="C26" s="35">
        <f>MOD(C25+TIME(0,5,0),1)</f>
        <v>0.90972222222222221</v>
      </c>
      <c r="D26" s="35">
        <f t="shared" ref="D26:M26" si="9">MOD(D25+TIME(0,5,0),1)</f>
        <v>0.92083333333333328</v>
      </c>
      <c r="E26" s="35">
        <f t="shared" si="9"/>
        <v>0.93124999999999991</v>
      </c>
      <c r="F26" s="35">
        <f t="shared" si="9"/>
        <v>0.94097222222222221</v>
      </c>
      <c r="G26" s="35">
        <f t="shared" si="9"/>
        <v>0.95208333333333328</v>
      </c>
      <c r="H26" s="35">
        <f t="shared" si="9"/>
        <v>0.96249999999999991</v>
      </c>
      <c r="I26" s="35">
        <f t="shared" si="9"/>
        <v>0.97291666666666665</v>
      </c>
      <c r="J26" s="35">
        <f t="shared" si="9"/>
        <v>0.98333333333333328</v>
      </c>
      <c r="K26" s="35">
        <f t="shared" si="9"/>
        <v>0.99444444444444446</v>
      </c>
      <c r="L26" s="35">
        <f t="shared" si="9"/>
        <v>4.1666666666666666E-3</v>
      </c>
      <c r="M26" s="35">
        <f t="shared" si="9"/>
        <v>1.5277777777777777E-2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4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/>
      <c r="CB26"/>
      <c r="CC26"/>
      <c r="CD26"/>
      <c r="CE26"/>
      <c r="CF26"/>
      <c r="CG26"/>
      <c r="CH26"/>
      <c r="CI26"/>
      <c r="CJ26"/>
      <c r="CK26"/>
      <c r="CL26"/>
      <c r="CM26" s="2"/>
      <c r="CN26" s="2"/>
      <c r="CO26" s="2"/>
    </row>
    <row r="27" spans="1:93" s="8" customFormat="1" ht="13.8" x14ac:dyDescent="0.25">
      <c r="A27" s="44" t="s">
        <v>2</v>
      </c>
      <c r="B27" s="36">
        <f>MOD(B26+TIME(0,13,0),1)</f>
        <v>0.90833333333333321</v>
      </c>
      <c r="C27" s="36">
        <f>MOD(C26+TIME(0,13,0),1)</f>
        <v>0.91874999999999996</v>
      </c>
      <c r="D27" s="36">
        <f>MOD(D26+TIME(0,13,0),1)</f>
        <v>0.92986111111111103</v>
      </c>
      <c r="E27" s="36">
        <f t="shared" ref="E27:M27" si="10">MOD(E26+TIME(0,13,0),1)</f>
        <v>0.94027777777777766</v>
      </c>
      <c r="F27" s="36">
        <f t="shared" si="10"/>
        <v>0.95</v>
      </c>
      <c r="G27" s="36">
        <f t="shared" si="10"/>
        <v>0.96111111111111103</v>
      </c>
      <c r="H27" s="36">
        <f t="shared" si="10"/>
        <v>0.97152777777777766</v>
      </c>
      <c r="I27" s="36">
        <f t="shared" si="10"/>
        <v>0.9819444444444444</v>
      </c>
      <c r="J27" s="36">
        <f t="shared" si="10"/>
        <v>0.99236111111111103</v>
      </c>
      <c r="K27" s="36">
        <f t="shared" si="10"/>
        <v>3.4722222222223209E-3</v>
      </c>
      <c r="L27" s="36">
        <f t="shared" si="10"/>
        <v>1.3194444444444446E-2</v>
      </c>
      <c r="M27" s="36">
        <f t="shared" si="10"/>
        <v>2.4305555555555556E-2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/>
      <c r="CB27"/>
      <c r="CC27"/>
      <c r="CD27"/>
      <c r="CE27"/>
      <c r="CF27"/>
      <c r="CG27"/>
      <c r="CH27"/>
      <c r="CI27"/>
      <c r="CJ27"/>
      <c r="CK27"/>
      <c r="CL27"/>
      <c r="CM27" s="2"/>
      <c r="CN27" s="2"/>
      <c r="CO27" s="2"/>
    </row>
    <row r="28" spans="1:93" s="8" customFormat="1" ht="13.8" x14ac:dyDescent="0.25">
      <c r="A28" s="44" t="s">
        <v>9</v>
      </c>
      <c r="B28" s="36">
        <f>MOD(B27+TIME(0,10,0),1)</f>
        <v>0.91527777777777763</v>
      </c>
      <c r="C28" s="36">
        <f>MOD(C27+TIME(0,10,0),1)</f>
        <v>0.92569444444444438</v>
      </c>
      <c r="D28" s="36">
        <f>MOD(D27+TIME(0,10,0),1)</f>
        <v>0.93680555555555545</v>
      </c>
      <c r="E28" s="36">
        <f t="shared" ref="E28:M28" si="11">MOD(E27+TIME(0,10,0),1)</f>
        <v>0.94722222222222208</v>
      </c>
      <c r="F28" s="36">
        <f t="shared" si="11"/>
        <v>0.95694444444444438</v>
      </c>
      <c r="G28" s="36">
        <f t="shared" si="11"/>
        <v>0.96805555555555545</v>
      </c>
      <c r="H28" s="36">
        <f t="shared" si="11"/>
        <v>0.97847222222222208</v>
      </c>
      <c r="I28" s="36">
        <f t="shared" si="11"/>
        <v>0.98888888888888882</v>
      </c>
      <c r="J28" s="36">
        <f t="shared" si="11"/>
        <v>0.99930555555555545</v>
      </c>
      <c r="K28" s="36">
        <f t="shared" si="11"/>
        <v>1.0416666666666765E-2</v>
      </c>
      <c r="L28" s="36">
        <f t="shared" si="11"/>
        <v>2.013888888888889E-2</v>
      </c>
      <c r="M28" s="36">
        <f t="shared" si="11"/>
        <v>3.125E-2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/>
      <c r="CB28"/>
      <c r="CC28"/>
      <c r="CD28"/>
      <c r="CE28"/>
      <c r="CF28"/>
      <c r="CG28"/>
      <c r="CH28"/>
      <c r="CI28"/>
      <c r="CJ28"/>
      <c r="CK28"/>
      <c r="CL28"/>
      <c r="CM28" s="2"/>
      <c r="CN28" s="2"/>
      <c r="CO28" s="2"/>
    </row>
    <row r="29" spans="1:93" s="12" customFormat="1" ht="13.8" x14ac:dyDescent="0.25">
      <c r="A29" s="45" t="s">
        <v>6</v>
      </c>
      <c r="B29" s="37">
        <f>MOD(B28+TIME(0,5,0),1)</f>
        <v>0.91874999999999984</v>
      </c>
      <c r="C29" s="37">
        <f>MOD(C28+TIME(0,5,0),1)</f>
        <v>0.92916666666666659</v>
      </c>
      <c r="D29" s="37">
        <f t="shared" ref="D29:M29" si="12">MOD(D28+TIME(0,5,0),1)</f>
        <v>0.94027777777777766</v>
      </c>
      <c r="E29" s="37">
        <f t="shared" si="12"/>
        <v>0.95069444444444429</v>
      </c>
      <c r="F29" s="37">
        <f t="shared" si="12"/>
        <v>0.96041666666666659</v>
      </c>
      <c r="G29" s="37">
        <f t="shared" si="12"/>
        <v>0.97152777777777766</v>
      </c>
      <c r="H29" s="37">
        <f t="shared" si="12"/>
        <v>0.98194444444444429</v>
      </c>
      <c r="I29" s="37">
        <f t="shared" si="12"/>
        <v>0.99236111111111103</v>
      </c>
      <c r="J29" s="37">
        <f t="shared" si="12"/>
        <v>2.7777777777777679E-3</v>
      </c>
      <c r="K29" s="37">
        <f t="shared" si="12"/>
        <v>1.3888888888888987E-2</v>
      </c>
      <c r="L29" s="37">
        <f t="shared" si="12"/>
        <v>2.361111111111111E-2</v>
      </c>
      <c r="M29" s="37">
        <f t="shared" si="12"/>
        <v>3.4722222222222224E-2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/>
      <c r="CB29"/>
      <c r="CC29"/>
      <c r="CD29"/>
      <c r="CE29"/>
      <c r="CF29"/>
      <c r="CG29"/>
      <c r="CH29"/>
      <c r="CI29"/>
      <c r="CJ29"/>
      <c r="CK29"/>
      <c r="CL29"/>
      <c r="CM29" s="2"/>
      <c r="CN29" s="2"/>
      <c r="CO29" s="2"/>
    </row>
    <row r="30" spans="1:93" s="12" customFormat="1" ht="13.8" customHeight="1" x14ac:dyDescent="0.25">
      <c r="A30" s="6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/>
      <c r="CB30"/>
      <c r="CC30"/>
      <c r="CD30"/>
      <c r="CE30"/>
      <c r="CF30"/>
      <c r="CG30"/>
      <c r="CH30"/>
      <c r="CI30"/>
      <c r="CJ30"/>
      <c r="CK30"/>
      <c r="CL30"/>
      <c r="CM30" s="2"/>
      <c r="CN30" s="2"/>
      <c r="CO30" s="2"/>
    </row>
    <row r="31" spans="1:93" s="34" customFormat="1" ht="13.8" customHeight="1" x14ac:dyDescent="0.25">
      <c r="A31" s="54"/>
      <c r="B31" s="68"/>
      <c r="C31" s="68"/>
      <c r="D31" s="68"/>
      <c r="E31" s="68"/>
      <c r="F31" s="68"/>
      <c r="G31" s="68"/>
      <c r="H31" s="68"/>
      <c r="I31" s="68"/>
      <c r="J31" s="68"/>
      <c r="K31" s="70"/>
      <c r="L31" s="70"/>
      <c r="M31" s="70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</row>
    <row r="32" spans="1:93" s="30" customFormat="1" ht="13.95" customHeight="1" x14ac:dyDescent="0.25">
      <c r="A32" s="57" t="s">
        <v>30</v>
      </c>
      <c r="B32" s="71"/>
      <c r="C32" s="71"/>
      <c r="D32" s="71"/>
      <c r="E32" s="71"/>
      <c r="F32" s="71"/>
      <c r="G32" s="71"/>
      <c r="H32" s="71"/>
      <c r="I32" s="71"/>
      <c r="J32" s="71"/>
      <c r="K32" s="72"/>
      <c r="L32" s="72"/>
      <c r="M32" s="72"/>
      <c r="N32" s="7"/>
    </row>
    <row r="33" spans="1:66" s="30" customFormat="1" ht="13.95" customHeight="1" x14ac:dyDescent="0.25">
      <c r="A33" s="56"/>
      <c r="B33" s="68"/>
      <c r="C33" s="68"/>
      <c r="D33" s="68"/>
      <c r="E33" s="68"/>
      <c r="F33" s="68"/>
      <c r="G33" s="68"/>
      <c r="H33" s="68"/>
      <c r="I33" s="68"/>
      <c r="J33" s="68"/>
      <c r="K33" s="72"/>
      <c r="L33" s="72"/>
      <c r="M33" s="72"/>
      <c r="N33" s="7"/>
    </row>
    <row r="34" spans="1:66" s="38" customFormat="1" ht="13.8" customHeight="1" x14ac:dyDescent="0.25">
      <c r="A34" s="50" t="s">
        <v>10</v>
      </c>
      <c r="B34" s="63" t="s">
        <v>11</v>
      </c>
      <c r="C34" s="63" t="s">
        <v>11</v>
      </c>
      <c r="D34" s="63" t="s">
        <v>11</v>
      </c>
      <c r="E34" s="63" t="s">
        <v>11</v>
      </c>
      <c r="F34" s="63" t="s">
        <v>11</v>
      </c>
      <c r="G34" s="63" t="s">
        <v>11</v>
      </c>
      <c r="H34" s="63" t="s">
        <v>11</v>
      </c>
      <c r="I34" s="63" t="s">
        <v>11</v>
      </c>
      <c r="J34" s="63" t="s">
        <v>11</v>
      </c>
      <c r="K34" s="63" t="s">
        <v>11</v>
      </c>
      <c r="L34" s="63" t="s">
        <v>11</v>
      </c>
      <c r="M34" s="73"/>
    </row>
    <row r="35" spans="1:66" s="38" customFormat="1" ht="13.8" customHeight="1" x14ac:dyDescent="0.25">
      <c r="A35" s="62"/>
      <c r="B35" s="42" t="s">
        <v>28</v>
      </c>
      <c r="C35" s="42" t="s">
        <v>16</v>
      </c>
      <c r="D35" s="42" t="s">
        <v>17</v>
      </c>
      <c r="E35" s="42" t="s">
        <v>18</v>
      </c>
      <c r="F35" s="42" t="s">
        <v>19</v>
      </c>
      <c r="G35" s="42" t="s">
        <v>20</v>
      </c>
      <c r="H35" s="42" t="s">
        <v>21</v>
      </c>
      <c r="I35" s="42" t="s">
        <v>22</v>
      </c>
      <c r="J35" s="42" t="s">
        <v>31</v>
      </c>
      <c r="K35" s="42" t="s">
        <v>23</v>
      </c>
      <c r="L35" s="42" t="s">
        <v>24</v>
      </c>
      <c r="M35" s="73"/>
    </row>
    <row r="36" spans="1:66" s="39" customFormat="1" ht="13.8" customHeight="1" x14ac:dyDescent="0.25">
      <c r="A36" s="46" t="s">
        <v>29</v>
      </c>
      <c r="B36" s="59">
        <v>0.90833333333333333</v>
      </c>
      <c r="C36" s="59">
        <v>0.9194444444444444</v>
      </c>
      <c r="D36" s="59">
        <v>0.92986111111111114</v>
      </c>
      <c r="E36" s="59">
        <v>0.93958333333333333</v>
      </c>
      <c r="F36" s="59">
        <v>0.95277777777777783</v>
      </c>
      <c r="G36" s="59">
        <v>0.96111111111111114</v>
      </c>
      <c r="H36" s="59">
        <v>0.97152777777777777</v>
      </c>
      <c r="I36" s="59">
        <v>0.98333333333333339</v>
      </c>
      <c r="J36" s="59">
        <v>0.99375000000000002</v>
      </c>
      <c r="K36" s="59">
        <v>2.7777777777777779E-3</v>
      </c>
      <c r="L36" s="59">
        <v>1.4583333333333332E-2</v>
      </c>
      <c r="M36" s="74"/>
    </row>
    <row r="37" spans="1:66" s="40" customFormat="1" ht="13.8" customHeight="1" x14ac:dyDescent="0.25">
      <c r="A37" s="51" t="s">
        <v>4</v>
      </c>
      <c r="B37" s="64">
        <v>0.91180555555555554</v>
      </c>
      <c r="C37" s="64">
        <v>0.92222222222222217</v>
      </c>
      <c r="D37" s="64">
        <v>0.93263888888888891</v>
      </c>
      <c r="E37" s="64">
        <v>0.94444444444444453</v>
      </c>
      <c r="F37" s="64">
        <v>0.9555555555555556</v>
      </c>
      <c r="G37" s="64">
        <v>0.96458333333333324</v>
      </c>
      <c r="H37" s="64">
        <v>0.97499999999999998</v>
      </c>
      <c r="I37" s="64">
        <v>0.98611111111111116</v>
      </c>
      <c r="J37" s="64">
        <v>0.99652777777777779</v>
      </c>
      <c r="K37" s="64">
        <v>6.2499999999999995E-3</v>
      </c>
      <c r="L37" s="64">
        <v>1.7361111111111112E-2</v>
      </c>
      <c r="M37" s="75"/>
    </row>
    <row r="38" spans="1:66" s="40" customFormat="1" ht="13.8" customHeight="1" x14ac:dyDescent="0.25">
      <c r="A38" s="52" t="s">
        <v>12</v>
      </c>
      <c r="B38" s="65">
        <f>B37+TIME(,5,)+TIME(,1,)</f>
        <v>0.91597222222222219</v>
      </c>
      <c r="C38" s="65">
        <f>C37+TIME(,5,)+TIME(,1,)</f>
        <v>0.92638888888888882</v>
      </c>
      <c r="D38" s="65">
        <f t="shared" ref="D38:L38" si="13">D37+TIME(,5,)+TIME(,1,)</f>
        <v>0.93680555555555556</v>
      </c>
      <c r="E38" s="65">
        <f t="shared" si="13"/>
        <v>0.94861111111111118</v>
      </c>
      <c r="F38" s="65">
        <f t="shared" si="13"/>
        <v>0.95972222222222225</v>
      </c>
      <c r="G38" s="65">
        <f t="shared" si="13"/>
        <v>0.96874999999999989</v>
      </c>
      <c r="H38" s="65">
        <f t="shared" si="13"/>
        <v>0.97916666666666663</v>
      </c>
      <c r="I38" s="65">
        <f t="shared" si="13"/>
        <v>0.99027777777777781</v>
      </c>
      <c r="J38" s="65">
        <f t="shared" si="13"/>
        <v>1.0006944444444446</v>
      </c>
      <c r="K38" s="65">
        <f t="shared" si="13"/>
        <v>1.0416666666666666E-2</v>
      </c>
      <c r="L38" s="65">
        <f t="shared" si="13"/>
        <v>2.1527777777777781E-2</v>
      </c>
      <c r="M38" s="75"/>
    </row>
    <row r="39" spans="1:66" s="40" customFormat="1" ht="13.8" customHeight="1" x14ac:dyDescent="0.25">
      <c r="A39" s="53" t="s">
        <v>4</v>
      </c>
      <c r="B39" s="66">
        <f>B38+TIME(,5,)</f>
        <v>0.9194444444444444</v>
      </c>
      <c r="C39" s="66">
        <f>C38+TIME(,5,)</f>
        <v>0.92986111111111103</v>
      </c>
      <c r="D39" s="66">
        <f t="shared" ref="D39:L39" si="14">D38+TIME(,5,)</f>
        <v>0.94027777777777777</v>
      </c>
      <c r="E39" s="66">
        <f t="shared" si="14"/>
        <v>0.95208333333333339</v>
      </c>
      <c r="F39" s="66">
        <f t="shared" si="14"/>
        <v>0.96319444444444446</v>
      </c>
      <c r="G39" s="66">
        <f t="shared" si="14"/>
        <v>0.9722222222222221</v>
      </c>
      <c r="H39" s="66">
        <f t="shared" si="14"/>
        <v>0.98263888888888884</v>
      </c>
      <c r="I39" s="66">
        <f t="shared" si="14"/>
        <v>0.99375000000000002</v>
      </c>
      <c r="J39" s="66">
        <f t="shared" si="14"/>
        <v>1.0041666666666669</v>
      </c>
      <c r="K39" s="66">
        <f t="shared" si="14"/>
        <v>1.3888888888888888E-2</v>
      </c>
      <c r="L39" s="66">
        <f t="shared" si="14"/>
        <v>2.5000000000000001E-2</v>
      </c>
      <c r="M39" s="75"/>
    </row>
    <row r="40" spans="1:66" ht="11.4" customHeight="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</row>
    <row r="41" spans="1:66" ht="11.4" customHeight="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</row>
    <row r="42" spans="1:66" s="18" customFormat="1" ht="11.4" customHeight="1" x14ac:dyDescent="0.25">
      <c r="A42" s="47"/>
      <c r="B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</row>
  </sheetData>
  <mergeCells count="2">
    <mergeCell ref="A1:M1"/>
    <mergeCell ref="A2:M2"/>
  </mergeCells>
  <phoneticPr fontId="8" type="noConversion"/>
  <conditionalFormatting sqref="BN9 N9:BE9">
    <cfRule type="cellIs" dxfId="53" priority="1446" operator="equal">
      <formula>"Wc"</formula>
    </cfRule>
    <cfRule type="cellIs" dxfId="52" priority="1447" operator="equal">
      <formula>"Bus"</formula>
    </cfRule>
  </conditionalFormatting>
  <conditionalFormatting sqref="BF9">
    <cfRule type="cellIs" dxfId="51" priority="73" operator="equal">
      <formula>"Wc"</formula>
    </cfRule>
    <cfRule type="cellIs" dxfId="50" priority="74" operator="equal">
      <formula>"Bus"</formula>
    </cfRule>
  </conditionalFormatting>
  <conditionalFormatting sqref="BF9">
    <cfRule type="cellIs" dxfId="49" priority="71" operator="equal">
      <formula>"Wc"</formula>
    </cfRule>
    <cfRule type="cellIs" dxfId="48" priority="72" operator="equal">
      <formula>"Bus"</formula>
    </cfRule>
  </conditionalFormatting>
  <conditionalFormatting sqref="BG9">
    <cfRule type="cellIs" dxfId="47" priority="69" operator="equal">
      <formula>"Wc"</formula>
    </cfRule>
    <cfRule type="cellIs" dxfId="46" priority="70" operator="equal">
      <formula>"Bus"</formula>
    </cfRule>
  </conditionalFormatting>
  <conditionalFormatting sqref="BG9">
    <cfRule type="cellIs" dxfId="45" priority="67" operator="equal">
      <formula>"Wc"</formula>
    </cfRule>
    <cfRule type="cellIs" dxfId="44" priority="68" operator="equal">
      <formula>"Bus"</formula>
    </cfRule>
  </conditionalFormatting>
  <conditionalFormatting sqref="BH9">
    <cfRule type="cellIs" dxfId="43" priority="65" operator="equal">
      <formula>"Wc"</formula>
    </cfRule>
    <cfRule type="cellIs" dxfId="42" priority="66" operator="equal">
      <formula>"Bus"</formula>
    </cfRule>
  </conditionalFormatting>
  <conditionalFormatting sqref="BH9">
    <cfRule type="cellIs" dxfId="41" priority="63" operator="equal">
      <formula>"Wc"</formula>
    </cfRule>
    <cfRule type="cellIs" dxfId="40" priority="64" operator="equal">
      <formula>"Bus"</formula>
    </cfRule>
  </conditionalFormatting>
  <conditionalFormatting sqref="BI9">
    <cfRule type="cellIs" dxfId="39" priority="61" operator="equal">
      <formula>"Wc"</formula>
    </cfRule>
    <cfRule type="cellIs" dxfId="38" priority="62" operator="equal">
      <formula>"Bus"</formula>
    </cfRule>
  </conditionalFormatting>
  <conditionalFormatting sqref="BI9">
    <cfRule type="cellIs" dxfId="37" priority="59" operator="equal">
      <formula>"Wc"</formula>
    </cfRule>
    <cfRule type="cellIs" dxfId="36" priority="60" operator="equal">
      <formula>"Bus"</formula>
    </cfRule>
  </conditionalFormatting>
  <conditionalFormatting sqref="BJ9">
    <cfRule type="cellIs" dxfId="35" priority="57" operator="equal">
      <formula>"Wc"</formula>
    </cfRule>
    <cfRule type="cellIs" dxfId="34" priority="58" operator="equal">
      <formula>"Bus"</formula>
    </cfRule>
  </conditionalFormatting>
  <conditionalFormatting sqref="BJ9">
    <cfRule type="cellIs" dxfId="33" priority="55" operator="equal">
      <formula>"Wc"</formula>
    </cfRule>
    <cfRule type="cellIs" dxfId="32" priority="56" operator="equal">
      <formula>"Bus"</formula>
    </cfRule>
  </conditionalFormatting>
  <conditionalFormatting sqref="BK9">
    <cfRule type="cellIs" dxfId="31" priority="53" operator="equal">
      <formula>"Wc"</formula>
    </cfRule>
    <cfRule type="cellIs" dxfId="30" priority="54" operator="equal">
      <formula>"Bus"</formula>
    </cfRule>
  </conditionalFormatting>
  <conditionalFormatting sqref="BK9">
    <cfRule type="cellIs" dxfId="29" priority="51" operator="equal">
      <formula>"Wc"</formula>
    </cfRule>
    <cfRule type="cellIs" dxfId="28" priority="52" operator="equal">
      <formula>"Bus"</formula>
    </cfRule>
  </conditionalFormatting>
  <conditionalFormatting sqref="BL9">
    <cfRule type="cellIs" dxfId="27" priority="49" operator="equal">
      <formula>"Wc"</formula>
    </cfRule>
    <cfRule type="cellIs" dxfId="26" priority="50" operator="equal">
      <formula>"Bus"</formula>
    </cfRule>
  </conditionalFormatting>
  <conditionalFormatting sqref="BL9">
    <cfRule type="cellIs" dxfId="25" priority="47" operator="equal">
      <formula>"Wc"</formula>
    </cfRule>
    <cfRule type="cellIs" dxfId="24" priority="48" operator="equal">
      <formula>"Bus"</formula>
    </cfRule>
  </conditionalFormatting>
  <conditionalFormatting sqref="BM9">
    <cfRule type="cellIs" dxfId="23" priority="45" operator="equal">
      <formula>"Wc"</formula>
    </cfRule>
    <cfRule type="cellIs" dxfId="22" priority="46" operator="equal">
      <formula>"Bus"</formula>
    </cfRule>
  </conditionalFormatting>
  <conditionalFormatting sqref="BM9">
    <cfRule type="cellIs" dxfId="21" priority="43" operator="equal">
      <formula>"Wc"</formula>
    </cfRule>
    <cfRule type="cellIs" dxfId="20" priority="44" operator="equal">
      <formula>"Bus"</formula>
    </cfRule>
  </conditionalFormatting>
  <conditionalFormatting sqref="G9">
    <cfRule type="cellIs" dxfId="19" priority="31" operator="equal">
      <formula>"Wc"</formula>
    </cfRule>
    <cfRule type="cellIs" dxfId="18" priority="32" operator="equal">
      <formula>"Bus"</formula>
    </cfRule>
  </conditionalFormatting>
  <conditionalFormatting sqref="B25:J25">
    <cfRule type="cellIs" dxfId="17" priority="19" operator="equal">
      <formula>"Wc"</formula>
    </cfRule>
    <cfRule type="cellIs" dxfId="16" priority="20" operator="equal">
      <formula>"Bus"</formula>
    </cfRule>
  </conditionalFormatting>
  <conditionalFormatting sqref="B26">
    <cfRule type="cellIs" dxfId="15" priority="17" operator="equal">
      <formula>"Wc"</formula>
    </cfRule>
    <cfRule type="cellIs" dxfId="14" priority="18" operator="equal">
      <formula>"Bus"</formula>
    </cfRule>
  </conditionalFormatting>
  <conditionalFormatting sqref="F34:L34">
    <cfRule type="cellIs" dxfId="13" priority="13" operator="equal">
      <formula>"Whchr"</formula>
    </cfRule>
    <cfRule type="cellIs" dxfId="12" priority="14" operator="equal">
      <formula>"Bus"</formula>
    </cfRule>
  </conditionalFormatting>
  <conditionalFormatting sqref="E34">
    <cfRule type="cellIs" dxfId="11" priority="11" operator="equal">
      <formula>"Whchr"</formula>
    </cfRule>
    <cfRule type="cellIs" dxfId="10" priority="12" operator="equal">
      <formula>"Bus"</formula>
    </cfRule>
  </conditionalFormatting>
  <conditionalFormatting sqref="D34">
    <cfRule type="cellIs" dxfId="9" priority="9" operator="equal">
      <formula>"Whchr"</formula>
    </cfRule>
    <cfRule type="cellIs" dxfId="8" priority="10" operator="equal">
      <formula>"Bus"</formula>
    </cfRule>
  </conditionalFormatting>
  <conditionalFormatting sqref="C34">
    <cfRule type="cellIs" dxfId="7" priority="7" operator="equal">
      <formula>"Whchr"</formula>
    </cfRule>
    <cfRule type="cellIs" dxfId="6" priority="8" operator="equal">
      <formula>"Bus"</formula>
    </cfRule>
  </conditionalFormatting>
  <conditionalFormatting sqref="G36">
    <cfRule type="cellIs" dxfId="5" priority="5" operator="equal">
      <formula>"Wc"</formula>
    </cfRule>
    <cfRule type="cellIs" dxfId="4" priority="6" operator="equal">
      <formula>"Bus"</formula>
    </cfRule>
  </conditionalFormatting>
  <conditionalFormatting sqref="F36">
    <cfRule type="cellIs" dxfId="3" priority="3" operator="equal">
      <formula>"Wc"</formula>
    </cfRule>
    <cfRule type="cellIs" dxfId="2" priority="4" operator="equal">
      <formula>"Bus"</formula>
    </cfRule>
  </conditionalFormatting>
  <conditionalFormatting sqref="H36">
    <cfRule type="cellIs" dxfId="1" priority="1" operator="equal">
      <formula>"Wc"</formula>
    </cfRule>
    <cfRule type="cellIs" dxfId="0" priority="2" operator="equal">
      <formula>"Bus"</formula>
    </cfRule>
  </conditionalFormatting>
  <printOptions horizontalCentered="1"/>
  <pageMargins left="0.47244094488188981" right="0.47244094488188981" top="1.0629921259842521" bottom="0.70866141732283472" header="0.51181102362204722" footer="0.23622047244094491"/>
  <pageSetup paperSize="9" scale="74" pageOrder="overThenDown" orientation="landscape" horizontalDpi="4294967292" verticalDpi="4294967292" r:id="rId1"/>
  <headerFooter alignWithMargins="0">
    <oddHeader>&amp;R&amp;"Arial,Bold"&amp;12
&amp;F</oddHeader>
    <oddFooter>&amp;C&amp;8Page &amp;P of &amp;N&amp;R&amp;8&amp;D</oddFooter>
  </headerFooter>
  <rowBreaks count="1" manualBreakCount="1"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51T2, 52T2 &amp; 55T2</vt:lpstr>
      <vt:lpstr>'51T2, 52T2 &amp; 55T2'!Print_Area</vt:lpstr>
      <vt:lpstr>'51T2, 52T2 &amp; 55T2'!Print_Titles</vt:lpstr>
    </vt:vector>
  </TitlesOfParts>
  <Company>Hunter Transport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E Hunter</dc:creator>
  <cp:lastModifiedBy>Carp, Iulia</cp:lastModifiedBy>
  <cp:lastPrinted>2020-01-25T08:28:55Z</cp:lastPrinted>
  <dcterms:created xsi:type="dcterms:W3CDTF">1996-06-01T06:40:44Z</dcterms:created>
  <dcterms:modified xsi:type="dcterms:W3CDTF">2020-03-11T04:04:28Z</dcterms:modified>
</cp:coreProperties>
</file>