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3070" windowHeight="4830"/>
  </bookViews>
  <sheets>
    <sheet name="TRAIN REPLACEMENT BUS TIMETABLE" sheetId="4" r:id="rId1"/>
  </sheets>
  <definedNames>
    <definedName name="_xlnm.Print_Area" localSheetId="0">'TRAIN REPLACEMENT BUS TIMETABLE'!$A$1:$M$69</definedName>
  </definedNames>
  <calcPr calcId="145621" calcOnSave="0" concurrentCalc="0"/>
</workbook>
</file>

<file path=xl/calcChain.xml><?xml version="1.0" encoding="utf-8"?>
<calcChain xmlns="http://schemas.openxmlformats.org/spreadsheetml/2006/main">
  <c r="B32" i="4" l="1"/>
  <c r="D32" i="4"/>
  <c r="G32" i="4"/>
  <c r="F32" i="4"/>
  <c r="I51" i="4"/>
  <c r="H51" i="4"/>
  <c r="K32" i="4"/>
  <c r="J32" i="4"/>
  <c r="J31" i="4"/>
  <c r="J30" i="4"/>
  <c r="K29" i="4"/>
  <c r="J29" i="4"/>
  <c r="I32" i="4"/>
  <c r="H32" i="4"/>
  <c r="H31" i="4"/>
  <c r="H30" i="4"/>
  <c r="I29" i="4"/>
  <c r="H29" i="4"/>
  <c r="F31" i="4"/>
  <c r="F30" i="4"/>
  <c r="G29" i="4"/>
  <c r="F29" i="4"/>
  <c r="E32" i="4"/>
  <c r="D31" i="4"/>
  <c r="D30" i="4"/>
  <c r="E29" i="4"/>
  <c r="D29" i="4"/>
  <c r="C32" i="4"/>
  <c r="C29" i="4"/>
  <c r="B31" i="4"/>
  <c r="B30" i="4"/>
  <c r="M51" i="4"/>
  <c r="M52" i="4"/>
  <c r="M53" i="4"/>
  <c r="K51" i="4"/>
  <c r="K52" i="4"/>
  <c r="K53" i="4"/>
  <c r="I52" i="4"/>
  <c r="I53" i="4"/>
  <c r="G51" i="4"/>
  <c r="G52" i="4"/>
  <c r="G53" i="4"/>
  <c r="E51" i="4"/>
  <c r="E52" i="4"/>
  <c r="E53" i="4"/>
  <c r="C51" i="4"/>
  <c r="C52" i="4"/>
  <c r="C53" i="4"/>
  <c r="L51" i="4"/>
  <c r="L54" i="4"/>
  <c r="J51" i="4"/>
  <c r="J54" i="4"/>
  <c r="H54" i="4"/>
  <c r="F51" i="4"/>
  <c r="F54" i="4"/>
  <c r="D51" i="4"/>
  <c r="D54" i="4"/>
  <c r="B51" i="4"/>
  <c r="B54" i="4"/>
  <c r="L57" i="4"/>
  <c r="L61" i="4"/>
  <c r="L64" i="4"/>
  <c r="L65" i="4"/>
  <c r="L66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J28" i="4"/>
  <c r="J27" i="4"/>
  <c r="K26" i="4"/>
  <c r="J26" i="4"/>
  <c r="H28" i="4"/>
  <c r="H27" i="4"/>
  <c r="I26" i="4"/>
  <c r="H26" i="4"/>
  <c r="F28" i="4"/>
  <c r="F27" i="4"/>
  <c r="G26" i="4"/>
  <c r="F26" i="4"/>
  <c r="D28" i="4"/>
  <c r="D27" i="4"/>
  <c r="E26" i="4"/>
  <c r="D26" i="4"/>
  <c r="B29" i="4"/>
  <c r="C26" i="4"/>
  <c r="B28" i="4"/>
  <c r="K54" i="4"/>
  <c r="K55" i="4"/>
  <c r="K56" i="4"/>
  <c r="K57" i="4"/>
  <c r="J57" i="4"/>
  <c r="I54" i="4"/>
  <c r="I55" i="4"/>
  <c r="I56" i="4"/>
  <c r="I57" i="4"/>
  <c r="H57" i="4"/>
  <c r="G54" i="4"/>
  <c r="G55" i="4"/>
  <c r="G56" i="4"/>
  <c r="G57" i="4"/>
  <c r="F57" i="4"/>
  <c r="E54" i="4"/>
  <c r="E55" i="4"/>
  <c r="E56" i="4"/>
  <c r="E57" i="4"/>
  <c r="D57" i="4"/>
  <c r="B57" i="4"/>
  <c r="C54" i="4"/>
  <c r="C55" i="4"/>
  <c r="K58" i="4"/>
  <c r="K59" i="4"/>
  <c r="K60" i="4"/>
  <c r="K61" i="4"/>
  <c r="K62" i="4"/>
  <c r="K63" i="4"/>
  <c r="K64" i="4"/>
  <c r="K65" i="4"/>
  <c r="K66" i="4"/>
  <c r="K22" i="4"/>
  <c r="K19" i="4"/>
  <c r="K18" i="4"/>
  <c r="K17" i="4"/>
  <c r="I22" i="4"/>
  <c r="I19" i="4"/>
  <c r="I18" i="4"/>
  <c r="I17" i="4"/>
  <c r="G22" i="4"/>
  <c r="G19" i="4"/>
  <c r="G18" i="4"/>
  <c r="G17" i="4"/>
  <c r="E22" i="4"/>
  <c r="E19" i="4"/>
  <c r="E18" i="4"/>
  <c r="E17" i="4"/>
  <c r="C22" i="4"/>
  <c r="C19" i="4"/>
  <c r="C18" i="4"/>
  <c r="J25" i="4"/>
  <c r="J24" i="4"/>
  <c r="J23" i="4"/>
  <c r="J22" i="4"/>
  <c r="J21" i="4"/>
  <c r="J20" i="4"/>
  <c r="J19" i="4"/>
  <c r="J18" i="4"/>
  <c r="J17" i="4"/>
  <c r="H25" i="4"/>
  <c r="H24" i="4"/>
  <c r="H23" i="4"/>
  <c r="H22" i="4"/>
  <c r="H21" i="4"/>
  <c r="H20" i="4"/>
  <c r="H19" i="4"/>
  <c r="H18" i="4"/>
  <c r="H17" i="4"/>
  <c r="F25" i="4"/>
  <c r="F24" i="4"/>
  <c r="F23" i="4"/>
  <c r="F22" i="4"/>
  <c r="F21" i="4"/>
  <c r="F20" i="4"/>
  <c r="F19" i="4"/>
  <c r="F18" i="4"/>
  <c r="F17" i="4"/>
  <c r="D25" i="4"/>
  <c r="D24" i="4"/>
  <c r="D23" i="4"/>
  <c r="D22" i="4"/>
  <c r="D21" i="4"/>
  <c r="D20" i="4"/>
  <c r="D19" i="4"/>
  <c r="D18" i="4"/>
  <c r="D17" i="4"/>
  <c r="B27" i="4"/>
  <c r="B26" i="4"/>
  <c r="B25" i="4"/>
  <c r="B24" i="4"/>
  <c r="C17" i="4"/>
  <c r="B23" i="4"/>
  <c r="B22" i="4"/>
  <c r="B21" i="4"/>
  <c r="B20" i="4"/>
  <c r="B19" i="4"/>
  <c r="B18" i="4"/>
  <c r="B17" i="4"/>
  <c r="J61" i="4"/>
  <c r="J64" i="4"/>
  <c r="J65" i="4"/>
  <c r="J66" i="4"/>
  <c r="H61" i="4"/>
  <c r="H64" i="4"/>
  <c r="H65" i="4"/>
  <c r="H66" i="4"/>
  <c r="F61" i="4"/>
  <c r="F64" i="4"/>
  <c r="F65" i="4"/>
  <c r="F66" i="4"/>
  <c r="D61" i="4"/>
  <c r="D64" i="4"/>
  <c r="D65" i="4"/>
  <c r="D66" i="4"/>
  <c r="B61" i="4"/>
  <c r="B64" i="4"/>
  <c r="B65" i="4"/>
  <c r="B66" i="4"/>
  <c r="I58" i="4"/>
  <c r="I59" i="4"/>
  <c r="I60" i="4"/>
  <c r="I61" i="4"/>
  <c r="I62" i="4"/>
  <c r="I63" i="4"/>
  <c r="I64" i="4"/>
  <c r="I65" i="4"/>
  <c r="I66" i="4"/>
  <c r="G58" i="4"/>
  <c r="G59" i="4"/>
  <c r="G60" i="4"/>
  <c r="G61" i="4"/>
  <c r="G62" i="4"/>
  <c r="G63" i="4"/>
  <c r="G64" i="4"/>
  <c r="G65" i="4"/>
  <c r="G66" i="4"/>
  <c r="E58" i="4"/>
  <c r="E59" i="4"/>
  <c r="E60" i="4"/>
  <c r="E61" i="4"/>
  <c r="E62" i="4"/>
  <c r="E63" i="4"/>
  <c r="E64" i="4"/>
  <c r="E65" i="4"/>
  <c r="E66" i="4"/>
  <c r="C56" i="4"/>
  <c r="C57" i="4"/>
  <c r="C58" i="4"/>
  <c r="C59" i="4"/>
  <c r="C60" i="4"/>
  <c r="C61" i="4"/>
  <c r="C62" i="4"/>
  <c r="C63" i="4"/>
  <c r="C64" i="4"/>
  <c r="C65" i="4"/>
  <c r="C66" i="4"/>
</calcChain>
</file>

<file path=xl/sharedStrings.xml><?xml version="1.0" encoding="utf-8"?>
<sst xmlns="http://schemas.openxmlformats.org/spreadsheetml/2006/main" count="306" uniqueCount="64">
  <si>
    <t>Run Number</t>
  </si>
  <si>
    <t>Train Arrival</t>
  </si>
  <si>
    <t>Quantity</t>
  </si>
  <si>
    <t>Vehicle Type</t>
  </si>
  <si>
    <t>Hamilton</t>
  </si>
  <si>
    <t>Broadmeadow</t>
  </si>
  <si>
    <t>Cardiff</t>
  </si>
  <si>
    <t>Cockle Creek</t>
  </si>
  <si>
    <t>Teralba</t>
  </si>
  <si>
    <t>Booragul</t>
  </si>
  <si>
    <t>Fassifern</t>
  </si>
  <si>
    <t>Awaba</t>
  </si>
  <si>
    <t>Dora Creek</t>
  </si>
  <si>
    <t>NEWCASTLE</t>
  </si>
  <si>
    <t>Kotara</t>
  </si>
  <si>
    <t>Adamstown</t>
  </si>
  <si>
    <t>Towards Newcastle</t>
  </si>
  <si>
    <t>-</t>
  </si>
  <si>
    <t>Hunter Train Depart HAMILTON</t>
  </si>
  <si>
    <t>Hunter Train Arrive HAMILTON</t>
  </si>
  <si>
    <t>Train Destination</t>
  </si>
  <si>
    <t>Train Depart</t>
  </si>
  <si>
    <t>SYD</t>
  </si>
  <si>
    <t>GOS</t>
  </si>
  <si>
    <t>Route</t>
  </si>
  <si>
    <t>CONNECT</t>
  </si>
  <si>
    <t>NO</t>
  </si>
  <si>
    <t>N183</t>
  </si>
  <si>
    <t>N187</t>
  </si>
  <si>
    <t>N191</t>
  </si>
  <si>
    <t>213L</t>
  </si>
  <si>
    <t>N195</t>
  </si>
  <si>
    <t>248G</t>
  </si>
  <si>
    <t>V789</t>
  </si>
  <si>
    <t>V793</t>
  </si>
  <si>
    <t>V797</t>
  </si>
  <si>
    <t>V603</t>
  </si>
  <si>
    <t>V772</t>
  </si>
  <si>
    <t>V776</t>
  </si>
  <si>
    <t>V778</t>
  </si>
  <si>
    <t>V682</t>
  </si>
  <si>
    <t>V784</t>
  </si>
  <si>
    <t>290F</t>
  </si>
  <si>
    <t>282L</t>
  </si>
  <si>
    <t>N190</t>
  </si>
  <si>
    <t>224L</t>
  </si>
  <si>
    <t>Route 52CN: Wyong, then all stations to Newcastle Interchange and return</t>
  </si>
  <si>
    <t>Towards Wyong</t>
  </si>
  <si>
    <t>Warnervale</t>
  </si>
  <si>
    <t>Wyee</t>
  </si>
  <si>
    <t>Morisset</t>
  </si>
  <si>
    <t>Trip Operating Day (12:00 AM to 11:59 PM)</t>
  </si>
  <si>
    <t>Wyong</t>
  </si>
  <si>
    <t>W/C Bus</t>
  </si>
  <si>
    <t>Central Coast &amp; Newcastle Line
Wyong to Newcastle</t>
  </si>
  <si>
    <t>N096</t>
  </si>
  <si>
    <t>248X</t>
  </si>
  <si>
    <t>Route 48CN: Wyong, Morisset, Fassifern, Cardiff, Broadmeadow, then all stations to Newcastle Interchange and return</t>
  </si>
  <si>
    <t>Monday</t>
  </si>
  <si>
    <t>Tuesday</t>
  </si>
  <si>
    <t>Wednesday</t>
  </si>
  <si>
    <t>52CN</t>
  </si>
  <si>
    <t>48CN</t>
  </si>
  <si>
    <t>Two (2) Weeknights - Monday 1st and Tuesday 2nd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</si>
</sst>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 tint="0.34998626667073579"/>
      <name val="Arial"/>
      <family val="2"/>
    </font>
    <font>
      <b/>
      <sz val="14"/>
      <color rgb="FFFF0000"/>
      <name val="Arial"/>
      <family val="2"/>
    </font>
    <font>
      <b/>
      <sz val="18"/>
      <color indexed="9"/>
      <name val="Arial"/>
      <family val="2"/>
    </font>
    <font>
      <sz val="10"/>
      <name val="Arial"/>
      <family val="2"/>
    </font>
    <font>
      <b/>
      <sz val="12"/>
      <color theme="1" tint="0.34998626667073579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8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8" fontId="3" fillId="0" borderId="3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8" fontId="2" fillId="0" borderId="2" xfId="0" applyNumberFormat="1" applyFont="1" applyFill="1" applyBorder="1" applyAlignment="1">
      <alignment horizontal="center" vertical="center"/>
    </xf>
    <xf numFmtId="18" fontId="3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8" fontId="3" fillId="0" borderId="0" xfId="0" applyNumberFormat="1" applyFont="1" applyFill="1" applyBorder="1" applyAlignment="1">
      <alignment horizontal="center" vertical="center"/>
    </xf>
    <xf numFmtId="18" fontId="3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right" vertical="center"/>
    </xf>
    <xf numFmtId="18" fontId="2" fillId="5" borderId="2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right" vertical="center"/>
    </xf>
    <xf numFmtId="18" fontId="3" fillId="5" borderId="3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18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86"/>
  <sheetViews>
    <sheetView showGridLines="0" tabSelected="1" view="pageBreakPreview" topLeftCell="A16" zoomScale="70" zoomScaleNormal="55" zoomScaleSheetLayoutView="70" workbookViewId="0">
      <selection activeCell="F33" sqref="F33:L35"/>
    </sheetView>
  </sheetViews>
  <sheetFormatPr defaultColWidth="9.140625" defaultRowHeight="14.25" x14ac:dyDescent="0.2"/>
  <cols>
    <col min="1" max="1" width="39.140625" style="2" customWidth="1"/>
    <col min="2" max="6" width="12.85546875" style="2" customWidth="1"/>
    <col min="7" max="12" width="12.85546875" style="1" customWidth="1"/>
    <col min="13" max="13" width="12.7109375" style="1" customWidth="1"/>
    <col min="14" max="16384" width="9.140625" style="1"/>
  </cols>
  <sheetData>
    <row r="1" spans="1:13" ht="70.5" customHeight="1" x14ac:dyDescent="0.2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3" customFormat="1" ht="30" customHeight="1" x14ac:dyDescent="0.2">
      <c r="A2" s="35" t="s">
        <v>63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30" customFormat="1" ht="19.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3" s="3" customFormat="1" ht="18" customHeight="1" x14ac:dyDescent="0.2">
      <c r="A4" s="27" t="s">
        <v>57</v>
      </c>
      <c r="B4" s="4"/>
      <c r="C4" s="4"/>
      <c r="D4" s="4"/>
      <c r="E4" s="4"/>
      <c r="F4" s="4"/>
    </row>
    <row r="5" spans="1:13" s="3" customFormat="1" ht="18.75" customHeight="1" x14ac:dyDescent="0.2">
      <c r="A5" s="27" t="s">
        <v>46</v>
      </c>
      <c r="B5" s="4"/>
      <c r="C5" s="4"/>
      <c r="D5" s="4"/>
      <c r="E5" s="4"/>
      <c r="F5" s="4"/>
      <c r="L5" s="20"/>
    </row>
    <row r="6" spans="1:13" s="11" customFormat="1" ht="20.100000000000001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3" customFormat="1" ht="17.100000000000001" customHeight="1" x14ac:dyDescent="0.2">
      <c r="A7" s="28" t="s">
        <v>47</v>
      </c>
      <c r="B7" s="13"/>
      <c r="C7" s="13"/>
      <c r="D7" s="13"/>
      <c r="E7" s="10"/>
      <c r="F7" s="10"/>
      <c r="G7" s="5"/>
      <c r="H7" s="5"/>
      <c r="I7" s="5"/>
      <c r="J7" s="5"/>
      <c r="K7" s="5"/>
    </row>
    <row r="8" spans="1:13" s="3" customFormat="1" ht="20.100000000000001" customHeight="1" x14ac:dyDescent="0.2">
      <c r="A8" s="9" t="s">
        <v>24</v>
      </c>
      <c r="B8" s="26" t="s">
        <v>61</v>
      </c>
      <c r="C8" s="26" t="s">
        <v>62</v>
      </c>
      <c r="D8" s="26" t="s">
        <v>61</v>
      </c>
      <c r="E8" s="26" t="s">
        <v>62</v>
      </c>
      <c r="F8" s="26" t="s">
        <v>61</v>
      </c>
      <c r="G8" s="26" t="s">
        <v>62</v>
      </c>
      <c r="H8" s="26" t="s">
        <v>61</v>
      </c>
      <c r="I8" s="26" t="s">
        <v>62</v>
      </c>
      <c r="J8" s="26" t="s">
        <v>61</v>
      </c>
      <c r="K8" s="26" t="s">
        <v>62</v>
      </c>
      <c r="L8" s="26" t="s">
        <v>61</v>
      </c>
      <c r="M8" s="26"/>
    </row>
    <row r="9" spans="1:13" s="3" customFormat="1" ht="20.100000000000001" customHeight="1" x14ac:dyDescent="0.2">
      <c r="A9" s="7" t="s">
        <v>3</v>
      </c>
      <c r="B9" s="23" t="s">
        <v>53</v>
      </c>
      <c r="C9" s="23" t="s">
        <v>53</v>
      </c>
      <c r="D9" s="23" t="s">
        <v>53</v>
      </c>
      <c r="E9" s="23" t="s">
        <v>53</v>
      </c>
      <c r="F9" s="23" t="s">
        <v>53</v>
      </c>
      <c r="G9" s="23" t="s">
        <v>53</v>
      </c>
      <c r="H9" s="23" t="s">
        <v>53</v>
      </c>
      <c r="I9" s="23" t="s">
        <v>53</v>
      </c>
      <c r="J9" s="23" t="s">
        <v>53</v>
      </c>
      <c r="K9" s="23" t="s">
        <v>53</v>
      </c>
      <c r="L9" s="23" t="s">
        <v>53</v>
      </c>
      <c r="M9" s="23"/>
    </row>
    <row r="10" spans="1:13" s="3" customFormat="1" ht="20.100000000000001" customHeight="1" x14ac:dyDescent="0.2">
      <c r="A10" s="14" t="s">
        <v>2</v>
      </c>
      <c r="B10" s="15">
        <v>1</v>
      </c>
      <c r="C10" s="15">
        <v>1</v>
      </c>
      <c r="D10" s="15">
        <v>1</v>
      </c>
      <c r="E10" s="15">
        <v>1</v>
      </c>
      <c r="F10" s="15">
        <v>1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/>
    </row>
    <row r="11" spans="1:13" s="3" customFormat="1" ht="19.5" customHeight="1" x14ac:dyDescent="0.2">
      <c r="A11" s="31" t="s">
        <v>51</v>
      </c>
      <c r="B11" s="23" t="s">
        <v>58</v>
      </c>
      <c r="C11" s="23" t="s">
        <v>58</v>
      </c>
      <c r="D11" s="23" t="s">
        <v>58</v>
      </c>
      <c r="E11" s="23" t="s">
        <v>58</v>
      </c>
      <c r="F11" s="23" t="s">
        <v>58</v>
      </c>
      <c r="G11" s="23" t="s">
        <v>58</v>
      </c>
      <c r="H11" s="23" t="s">
        <v>58</v>
      </c>
      <c r="I11" s="23" t="s">
        <v>58</v>
      </c>
      <c r="J11" s="23" t="s">
        <v>58</v>
      </c>
      <c r="K11" s="23" t="s">
        <v>58</v>
      </c>
      <c r="L11" s="23" t="s">
        <v>58</v>
      </c>
      <c r="M11" s="23"/>
    </row>
    <row r="12" spans="1:13" s="3" customFormat="1" ht="20.100000000000001" customHeight="1" x14ac:dyDescent="0.2">
      <c r="A12" s="32"/>
      <c r="B12" s="23" t="s">
        <v>59</v>
      </c>
      <c r="C12" s="23" t="s">
        <v>59</v>
      </c>
      <c r="D12" s="23" t="s">
        <v>59</v>
      </c>
      <c r="E12" s="23" t="s">
        <v>59</v>
      </c>
      <c r="F12" s="23" t="s">
        <v>59</v>
      </c>
      <c r="G12" s="23" t="s">
        <v>59</v>
      </c>
      <c r="H12" s="23" t="s">
        <v>59</v>
      </c>
      <c r="I12" s="23" t="s">
        <v>59</v>
      </c>
      <c r="J12" s="23" t="s">
        <v>59</v>
      </c>
      <c r="K12" s="23" t="s">
        <v>59</v>
      </c>
      <c r="L12" s="23" t="s">
        <v>59</v>
      </c>
      <c r="M12" s="23"/>
    </row>
    <row r="13" spans="1:13" s="3" customFormat="1" ht="20.100000000000001" customHeight="1" x14ac:dyDescent="0.2">
      <c r="A13" s="3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s="3" customFormat="1" ht="20.100000000000001" customHeight="1" x14ac:dyDescent="0.2">
      <c r="A14" s="3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s="3" customFormat="1" ht="20.100000000000001" customHeight="1" x14ac:dyDescent="0.2">
      <c r="A15" s="9" t="s">
        <v>0</v>
      </c>
      <c r="B15" s="26"/>
      <c r="C15" s="26"/>
      <c r="D15" s="18" t="s">
        <v>37</v>
      </c>
      <c r="E15" s="18"/>
      <c r="F15" s="18" t="s">
        <v>38</v>
      </c>
      <c r="G15" s="18" t="s">
        <v>39</v>
      </c>
      <c r="H15" s="18"/>
      <c r="I15" s="18" t="s">
        <v>40</v>
      </c>
      <c r="J15" s="18"/>
      <c r="K15" s="18" t="s">
        <v>41</v>
      </c>
      <c r="L15" s="18" t="s">
        <v>41</v>
      </c>
      <c r="M15" s="18"/>
    </row>
    <row r="16" spans="1:13" s="3" customFormat="1" ht="20.100000000000001" customHeight="1" x14ac:dyDescent="0.2">
      <c r="A16" s="8" t="s">
        <v>19</v>
      </c>
      <c r="B16" s="25"/>
      <c r="C16" s="25"/>
      <c r="D16" s="19">
        <v>0.84305555555555556</v>
      </c>
      <c r="E16" s="19"/>
      <c r="F16" s="19">
        <v>0.8847222222222223</v>
      </c>
      <c r="G16" s="19">
        <v>0.90347222222222223</v>
      </c>
      <c r="H16" s="19"/>
      <c r="I16" s="19">
        <v>0.94513888888888886</v>
      </c>
      <c r="J16" s="19"/>
      <c r="K16" s="19">
        <v>0.96875</v>
      </c>
      <c r="L16" s="19">
        <v>0.96875</v>
      </c>
      <c r="M16" s="19"/>
    </row>
    <row r="17" spans="1:13" s="3" customFormat="1" ht="20.100000000000001" customHeight="1" x14ac:dyDescent="0.2">
      <c r="A17" s="12" t="s">
        <v>13</v>
      </c>
      <c r="B17" s="6">
        <f t="shared" ref="B17:K17" si="0">MOD(B18-TIME(0,4,0),1)</f>
        <v>0.81736111111111154</v>
      </c>
      <c r="C17" s="6">
        <f t="shared" si="0"/>
        <v>0.83958333333333346</v>
      </c>
      <c r="D17" s="6">
        <f t="shared" si="0"/>
        <v>0.85902777777777817</v>
      </c>
      <c r="E17" s="6">
        <f t="shared" si="0"/>
        <v>0.88125000000000009</v>
      </c>
      <c r="F17" s="6">
        <f t="shared" si="0"/>
        <v>0.9006944444444448</v>
      </c>
      <c r="G17" s="6">
        <f t="shared" si="0"/>
        <v>0.92152777777777783</v>
      </c>
      <c r="H17" s="6">
        <f t="shared" si="0"/>
        <v>0.9354166666666669</v>
      </c>
      <c r="I17" s="6">
        <f t="shared" si="0"/>
        <v>0.95625000000000004</v>
      </c>
      <c r="J17" s="6">
        <f t="shared" si="0"/>
        <v>0.9569444444444446</v>
      </c>
      <c r="K17" s="6">
        <f t="shared" si="0"/>
        <v>0.97777777777777786</v>
      </c>
      <c r="L17" s="21">
        <v>0.98819444444444438</v>
      </c>
      <c r="M17" s="21"/>
    </row>
    <row r="18" spans="1:13" s="3" customFormat="1" ht="20.100000000000001" customHeight="1" x14ac:dyDescent="0.2">
      <c r="A18" s="7" t="s">
        <v>4</v>
      </c>
      <c r="B18" s="6">
        <f>MOD(B19-TIME(0,4,0),1)</f>
        <v>0.82013888888888931</v>
      </c>
      <c r="C18" s="6">
        <f>MOD(C19-TIME(0,5,0),1)</f>
        <v>0.84236111111111123</v>
      </c>
      <c r="D18" s="6">
        <f>MOD(D19-TIME(0,4,0),1)</f>
        <v>0.86180555555555594</v>
      </c>
      <c r="E18" s="6">
        <f>MOD(E19-TIME(0,5,0),1)</f>
        <v>0.88402777777777786</v>
      </c>
      <c r="F18" s="6">
        <f>MOD(F19-TIME(0,4,0),1)</f>
        <v>0.90347222222222257</v>
      </c>
      <c r="G18" s="6">
        <f>MOD(G19-TIME(0,5,0),1)</f>
        <v>0.9243055555555556</v>
      </c>
      <c r="H18" s="6">
        <f>MOD(H19-TIME(0,4,0),1)</f>
        <v>0.93819444444444466</v>
      </c>
      <c r="I18" s="6">
        <f>MOD(I19-TIME(0,5,0),1)</f>
        <v>0.95902777777777781</v>
      </c>
      <c r="J18" s="6">
        <f>MOD(J19-TIME(0,4,0),1)</f>
        <v>0.95972222222222237</v>
      </c>
      <c r="K18" s="6">
        <f>MOD(K19-TIME(0,5,0),1)</f>
        <v>0.98055555555555562</v>
      </c>
      <c r="L18" s="6">
        <f t="shared" ref="L18" si="1">MOD(L17+TIME(0,4,0),1)</f>
        <v>0.99097222222222214</v>
      </c>
      <c r="M18" s="6"/>
    </row>
    <row r="19" spans="1:13" s="3" customFormat="1" ht="20.100000000000001" customHeight="1" x14ac:dyDescent="0.2">
      <c r="A19" s="7" t="s">
        <v>5</v>
      </c>
      <c r="B19" s="6">
        <f>MOD(B20-TIME(0,5,0),1)</f>
        <v>0.82291666666666707</v>
      </c>
      <c r="C19" s="6">
        <f>MOD(C22-TIME(0,13,0),1)</f>
        <v>0.84583333333333344</v>
      </c>
      <c r="D19" s="6">
        <f>MOD(D20-TIME(0,5,0),1)</f>
        <v>0.8645833333333337</v>
      </c>
      <c r="E19" s="6">
        <f>MOD(E22-TIME(0,13,0),1)</f>
        <v>0.88750000000000007</v>
      </c>
      <c r="F19" s="6">
        <f>MOD(F20-TIME(0,5,0),1)</f>
        <v>0.90625000000000033</v>
      </c>
      <c r="G19" s="6">
        <f>MOD(G22-TIME(0,13,0),1)</f>
        <v>0.92777777777777781</v>
      </c>
      <c r="H19" s="6">
        <f>MOD(H20-TIME(0,5,0),1)</f>
        <v>0.94097222222222243</v>
      </c>
      <c r="I19" s="6">
        <f>MOD(I22-TIME(0,13,0),1)</f>
        <v>0.96250000000000002</v>
      </c>
      <c r="J19" s="6">
        <f>MOD(J20-TIME(0,5,0),1)</f>
        <v>0.96250000000000013</v>
      </c>
      <c r="K19" s="6">
        <f>MOD(K22-TIME(0,13,0),1)</f>
        <v>0.98402777777777783</v>
      </c>
      <c r="L19" s="6">
        <f>MOD(L18+TIME(0,4,0),1)</f>
        <v>0.99374999999999991</v>
      </c>
      <c r="M19" s="6"/>
    </row>
    <row r="20" spans="1:13" s="3" customFormat="1" ht="20.100000000000001" customHeight="1" x14ac:dyDescent="0.2">
      <c r="A20" s="7" t="s">
        <v>15</v>
      </c>
      <c r="B20" s="6">
        <f>MOD(B21-TIME(0,5,0),1)</f>
        <v>0.82638888888888928</v>
      </c>
      <c r="C20" s="6" t="s">
        <v>17</v>
      </c>
      <c r="D20" s="6">
        <f>MOD(D21-TIME(0,5,0),1)</f>
        <v>0.86805555555555591</v>
      </c>
      <c r="E20" s="6" t="s">
        <v>17</v>
      </c>
      <c r="F20" s="6">
        <f>MOD(F21-TIME(0,5,0),1)</f>
        <v>0.90972222222222254</v>
      </c>
      <c r="G20" s="6" t="s">
        <v>17</v>
      </c>
      <c r="H20" s="6">
        <f>MOD(H21-TIME(0,5,0),1)</f>
        <v>0.94444444444444464</v>
      </c>
      <c r="I20" s="6" t="s">
        <v>17</v>
      </c>
      <c r="J20" s="6">
        <f>MOD(J21-TIME(0,5,0),1)</f>
        <v>0.96597222222222234</v>
      </c>
      <c r="K20" s="6" t="s">
        <v>17</v>
      </c>
      <c r="L20" s="6">
        <f>MOD(L19+TIME(0,5,0),1)</f>
        <v>0.99722222222222212</v>
      </c>
      <c r="M20" s="6"/>
    </row>
    <row r="21" spans="1:13" s="3" customFormat="1" ht="20.100000000000001" customHeight="1" x14ac:dyDescent="0.2">
      <c r="A21" s="7" t="s">
        <v>14</v>
      </c>
      <c r="B21" s="6">
        <f>MOD(B22-TIME(0,7,0),1)</f>
        <v>0.82986111111111149</v>
      </c>
      <c r="C21" s="6" t="s">
        <v>17</v>
      </c>
      <c r="D21" s="6">
        <f>MOD(D22-TIME(0,7,0),1)</f>
        <v>0.87152777777777812</v>
      </c>
      <c r="E21" s="6" t="s">
        <v>17</v>
      </c>
      <c r="F21" s="6">
        <f>MOD(F22-TIME(0,7,0),1)</f>
        <v>0.91319444444444475</v>
      </c>
      <c r="G21" s="6" t="s">
        <v>17</v>
      </c>
      <c r="H21" s="6">
        <f>MOD(H22-TIME(0,7,0),1)</f>
        <v>0.94791666666666685</v>
      </c>
      <c r="I21" s="6" t="s">
        <v>17</v>
      </c>
      <c r="J21" s="6">
        <f>MOD(J22-TIME(0,7,0),1)</f>
        <v>0.96944444444444455</v>
      </c>
      <c r="K21" s="6" t="s">
        <v>17</v>
      </c>
      <c r="L21" s="6">
        <f t="shared" ref="L21" si="2">MOD(L20+TIME(0,5,0),1)</f>
        <v>6.9444444444433095E-4</v>
      </c>
      <c r="M21" s="6"/>
    </row>
    <row r="22" spans="1:13" s="3" customFormat="1" ht="20.100000000000001" customHeight="1" x14ac:dyDescent="0.2">
      <c r="A22" s="7" t="s">
        <v>6</v>
      </c>
      <c r="B22" s="6">
        <f>MOD(B23-TIME(0,8,0),1)</f>
        <v>0.83472222222222259</v>
      </c>
      <c r="C22" s="6">
        <f>MOD(C26-TIME(0,23,0),1)</f>
        <v>0.85486111111111118</v>
      </c>
      <c r="D22" s="6">
        <f>MOD(D23-TIME(0,8,0),1)</f>
        <v>0.87638888888888922</v>
      </c>
      <c r="E22" s="6">
        <f>MOD(E26-TIME(0,23,0),1)</f>
        <v>0.89652777777777781</v>
      </c>
      <c r="F22" s="6">
        <f>MOD(F23-TIME(0,8,0),1)</f>
        <v>0.91805555555555585</v>
      </c>
      <c r="G22" s="6">
        <f>MOD(G26-TIME(0,23,0),1)</f>
        <v>0.93680555555555556</v>
      </c>
      <c r="H22" s="6">
        <f>MOD(H23-TIME(0,8,0),1)</f>
        <v>0.95277777777777795</v>
      </c>
      <c r="I22" s="6">
        <f>MOD(I26-TIME(0,23,0),1)</f>
        <v>0.97152777777777777</v>
      </c>
      <c r="J22" s="6">
        <f>MOD(J23-TIME(0,8,0),1)</f>
        <v>0.97430555555555565</v>
      </c>
      <c r="K22" s="6">
        <f>MOD(K26-TIME(0,23,0),1)</f>
        <v>0.99305555555555558</v>
      </c>
      <c r="L22" s="6">
        <f>MOD(L21+TIME(0,7,0),1)</f>
        <v>5.5555555555554421E-3</v>
      </c>
      <c r="M22" s="6"/>
    </row>
    <row r="23" spans="1:13" s="3" customFormat="1" ht="20.100000000000001" customHeight="1" x14ac:dyDescent="0.2">
      <c r="A23" s="7" t="s">
        <v>7</v>
      </c>
      <c r="B23" s="6">
        <f t="shared" ref="B23:J23" si="3">MOD(B24-TIME(0,6,0),1)</f>
        <v>0.84027777777777812</v>
      </c>
      <c r="C23" s="6" t="s">
        <v>17</v>
      </c>
      <c r="D23" s="6">
        <f t="shared" si="3"/>
        <v>0.88194444444444475</v>
      </c>
      <c r="E23" s="6" t="s">
        <v>17</v>
      </c>
      <c r="F23" s="6">
        <f t="shared" si="3"/>
        <v>0.92361111111111138</v>
      </c>
      <c r="G23" s="6" t="s">
        <v>17</v>
      </c>
      <c r="H23" s="6">
        <f t="shared" si="3"/>
        <v>0.95833333333333348</v>
      </c>
      <c r="I23" s="6" t="s">
        <v>17</v>
      </c>
      <c r="J23" s="6">
        <f t="shared" si="3"/>
        <v>0.97986111111111118</v>
      </c>
      <c r="K23" s="6" t="s">
        <v>17</v>
      </c>
      <c r="L23" s="6">
        <f>MOD(L22+TIME(0,8,0),1)</f>
        <v>1.1111111111110999E-2</v>
      </c>
      <c r="M23" s="6"/>
    </row>
    <row r="24" spans="1:13" s="3" customFormat="1" ht="20.100000000000001" customHeight="1" x14ac:dyDescent="0.2">
      <c r="A24" s="7" t="s">
        <v>8</v>
      </c>
      <c r="B24" s="6">
        <f>MOD(B25-TIME(0,3,0),1)</f>
        <v>0.84444444444444478</v>
      </c>
      <c r="C24" s="6" t="s">
        <v>17</v>
      </c>
      <c r="D24" s="6">
        <f>MOD(D25-TIME(0,3,0),1)</f>
        <v>0.8861111111111114</v>
      </c>
      <c r="E24" s="6" t="s">
        <v>17</v>
      </c>
      <c r="F24" s="6">
        <f>MOD(F25-TIME(0,3,0),1)</f>
        <v>0.92777777777777803</v>
      </c>
      <c r="G24" s="6" t="s">
        <v>17</v>
      </c>
      <c r="H24" s="6">
        <f>MOD(H25-TIME(0,3,0),1)</f>
        <v>0.96250000000000013</v>
      </c>
      <c r="I24" s="6" t="s">
        <v>17</v>
      </c>
      <c r="J24" s="6">
        <f>MOD(J25-TIME(0,3,0),1)</f>
        <v>0.98402777777777783</v>
      </c>
      <c r="K24" s="6" t="s">
        <v>17</v>
      </c>
      <c r="L24" s="6">
        <f>MOD(L23+TIME(0,6,0),1)</f>
        <v>1.5277777777777665E-2</v>
      </c>
      <c r="M24" s="6"/>
    </row>
    <row r="25" spans="1:13" s="3" customFormat="1" ht="20.100000000000001" customHeight="1" x14ac:dyDescent="0.2">
      <c r="A25" s="7" t="s">
        <v>9</v>
      </c>
      <c r="B25" s="6">
        <f>MOD(B26-TIME(0,13,0),1)</f>
        <v>0.8465277777777781</v>
      </c>
      <c r="C25" s="6" t="s">
        <v>17</v>
      </c>
      <c r="D25" s="6">
        <f>MOD(D26-TIME(0,13,0),1)</f>
        <v>0.88819444444444473</v>
      </c>
      <c r="E25" s="6" t="s">
        <v>17</v>
      </c>
      <c r="F25" s="6">
        <f>MOD(F26-TIME(0,13,0),1)</f>
        <v>0.92986111111111136</v>
      </c>
      <c r="G25" s="6" t="s">
        <v>17</v>
      </c>
      <c r="H25" s="6">
        <f>MOD(H26-TIME(0,13,0),1)</f>
        <v>0.96458333333333346</v>
      </c>
      <c r="I25" s="6" t="s">
        <v>17</v>
      </c>
      <c r="J25" s="6">
        <f>MOD(J26-TIME(0,13,0),1)</f>
        <v>0.98611111111111116</v>
      </c>
      <c r="K25" s="6" t="s">
        <v>17</v>
      </c>
      <c r="L25" s="6">
        <f>MOD(L24+TIME(0,3,0),1)</f>
        <v>1.7361111111110997E-2</v>
      </c>
      <c r="M25" s="6"/>
    </row>
    <row r="26" spans="1:13" s="3" customFormat="1" ht="20.100000000000001" customHeight="1" x14ac:dyDescent="0.2">
      <c r="A26" s="7" t="s">
        <v>10</v>
      </c>
      <c r="B26" s="6">
        <f>MOD(B27-TIME(0,11,0),1)</f>
        <v>0.85555555555555585</v>
      </c>
      <c r="C26" s="6">
        <f>MOD(C29-TIME(0,21,0),1)</f>
        <v>0.87083333333333346</v>
      </c>
      <c r="D26" s="6">
        <f>MOD(D27-TIME(0,11,0),1)</f>
        <v>0.89722222222222248</v>
      </c>
      <c r="E26" s="6">
        <f>MOD(E29-TIME(0,21,0),1)</f>
        <v>0.91250000000000009</v>
      </c>
      <c r="F26" s="6">
        <f>MOD(F27-TIME(0,11,0),1)</f>
        <v>0.93888888888888911</v>
      </c>
      <c r="G26" s="6">
        <f>MOD(G29-TIME(0,21,0),1)</f>
        <v>0.95277777777777783</v>
      </c>
      <c r="H26" s="6">
        <f>MOD(H27-TIME(0,11,0),1)</f>
        <v>0.9736111111111112</v>
      </c>
      <c r="I26" s="6">
        <f>MOD(I29-TIME(0,21,0),1)</f>
        <v>0.98750000000000004</v>
      </c>
      <c r="J26" s="6">
        <f>MOD(J27-TIME(0,11,0),1)</f>
        <v>0.99513888888888891</v>
      </c>
      <c r="K26" s="6">
        <f>MOD(K29-TIME(0,21,0),1)</f>
        <v>9.0277777777777821E-3</v>
      </c>
      <c r="L26" s="6">
        <f>MOD(L25+TIME(0,13,0),1)</f>
        <v>2.6388888888888774E-2</v>
      </c>
      <c r="M26" s="6"/>
    </row>
    <row r="27" spans="1:13" s="3" customFormat="1" ht="20.100000000000001" customHeight="1" x14ac:dyDescent="0.2">
      <c r="A27" s="7" t="s">
        <v>11</v>
      </c>
      <c r="B27" s="6">
        <f>MOD(B28-TIME(0,12,0),1)</f>
        <v>0.86319444444444471</v>
      </c>
      <c r="C27" s="6" t="s">
        <v>17</v>
      </c>
      <c r="D27" s="6">
        <f>MOD(D28-TIME(0,12,0),1)</f>
        <v>0.90486111111111134</v>
      </c>
      <c r="E27" s="6" t="s">
        <v>17</v>
      </c>
      <c r="F27" s="6">
        <f>MOD(F28-TIME(0,12,0),1)</f>
        <v>0.94652777777777797</v>
      </c>
      <c r="G27" s="6" t="s">
        <v>17</v>
      </c>
      <c r="H27" s="6">
        <f>MOD(H28-TIME(0,12,0),1)</f>
        <v>0.98125000000000007</v>
      </c>
      <c r="I27" s="6" t="s">
        <v>17</v>
      </c>
      <c r="J27" s="6">
        <f>MOD(J28-TIME(0,12,0),1)</f>
        <v>2.7777777777777818E-3</v>
      </c>
      <c r="K27" s="6" t="s">
        <v>17</v>
      </c>
      <c r="L27" s="6">
        <f>MOD(L26+TIME(0,11,0),1)</f>
        <v>3.4027777777777664E-2</v>
      </c>
      <c r="M27" s="6"/>
    </row>
    <row r="28" spans="1:13" s="3" customFormat="1" ht="20.100000000000001" customHeight="1" x14ac:dyDescent="0.2">
      <c r="A28" s="7" t="s">
        <v>12</v>
      </c>
      <c r="B28" s="6">
        <f>MOD(B29-TIME(0,5,0),1)</f>
        <v>0.87152777777777801</v>
      </c>
      <c r="C28" s="6" t="s">
        <v>17</v>
      </c>
      <c r="D28" s="6">
        <f>MOD(D29-TIME(0,5,0),1)</f>
        <v>0.91319444444444464</v>
      </c>
      <c r="E28" s="6" t="s">
        <v>17</v>
      </c>
      <c r="F28" s="6">
        <f>MOD(F29-TIME(0,5,0),1)</f>
        <v>0.95486111111111127</v>
      </c>
      <c r="G28" s="6" t="s">
        <v>17</v>
      </c>
      <c r="H28" s="6">
        <f>MOD(H29-TIME(0,5,0),1)</f>
        <v>0.98958333333333337</v>
      </c>
      <c r="I28" s="6" t="s">
        <v>17</v>
      </c>
      <c r="J28" s="6">
        <f>MOD(J29-TIME(0,5,0),1)</f>
        <v>1.1111111111111115E-2</v>
      </c>
      <c r="K28" s="6" t="s">
        <v>17</v>
      </c>
      <c r="L28" s="6">
        <f>MOD(L27+TIME(0,12,0),1)</f>
        <v>4.2361111111110995E-2</v>
      </c>
      <c r="M28" s="6"/>
    </row>
    <row r="29" spans="1:13" s="3" customFormat="1" ht="20.100000000000001" customHeight="1" x14ac:dyDescent="0.2">
      <c r="A29" s="7" t="s">
        <v>50</v>
      </c>
      <c r="B29" s="6">
        <f>MOD(B30-TIME(0,11,0),1)</f>
        <v>0.87500000000000022</v>
      </c>
      <c r="C29" s="6">
        <f>MOD(C32-TIME(0,30,0),1)</f>
        <v>0.88541666666666674</v>
      </c>
      <c r="D29" s="6">
        <f>MOD(D30-TIME(0,11,0),1)</f>
        <v>0.91666666666666685</v>
      </c>
      <c r="E29" s="6">
        <f>MOD(E32-TIME(0,30,0),1)</f>
        <v>0.92708333333333337</v>
      </c>
      <c r="F29" s="6">
        <f>MOD(F30-TIME(0,11,0),1)</f>
        <v>0.95833333333333348</v>
      </c>
      <c r="G29" s="6">
        <f>MOD(G32-TIME(0,30,0),1)</f>
        <v>0.96736111111111112</v>
      </c>
      <c r="H29" s="6">
        <f>MOD(H30-TIME(0,11,0),1)</f>
        <v>0.99305555555555558</v>
      </c>
      <c r="I29" s="6">
        <f>MOD(I32-TIME(0,30,0),1)</f>
        <v>2.0833333333333363E-3</v>
      </c>
      <c r="J29" s="6">
        <f>MOD(J30-TIME(0,11,0),1)</f>
        <v>1.4583333333333337E-2</v>
      </c>
      <c r="K29" s="6">
        <f>MOD(K32-TIME(0,30,0),1)</f>
        <v>2.3611111111111114E-2</v>
      </c>
      <c r="L29" s="6">
        <f>MOD(L28+TIME(0,5,0),1)</f>
        <v>4.5833333333333219E-2</v>
      </c>
      <c r="M29" s="6"/>
    </row>
    <row r="30" spans="1:13" s="3" customFormat="1" ht="20.100000000000001" customHeight="1" x14ac:dyDescent="0.2">
      <c r="A30" s="7" t="s">
        <v>49</v>
      </c>
      <c r="B30" s="6">
        <f>MOD(B31-TIME(0,17,0),1)</f>
        <v>0.88263888888888908</v>
      </c>
      <c r="C30" s="6" t="s">
        <v>17</v>
      </c>
      <c r="D30" s="6">
        <f>MOD(D31-TIME(0,17,0),1)</f>
        <v>0.92430555555555571</v>
      </c>
      <c r="E30" s="6" t="s">
        <v>17</v>
      </c>
      <c r="F30" s="6">
        <f>MOD(F31-TIME(0,17,0),1)</f>
        <v>0.96597222222222234</v>
      </c>
      <c r="G30" s="6" t="s">
        <v>17</v>
      </c>
      <c r="H30" s="6">
        <f>MOD(H31-TIME(0,17,0),1)</f>
        <v>6.9444444444444718E-4</v>
      </c>
      <c r="I30" s="6" t="s">
        <v>17</v>
      </c>
      <c r="J30" s="6">
        <f>MOD(J31-TIME(0,17,0),1)</f>
        <v>2.2222222222222227E-2</v>
      </c>
      <c r="K30" s="6" t="s">
        <v>17</v>
      </c>
      <c r="L30" s="6">
        <f>MOD(L29+TIME(0,11,0),1)</f>
        <v>5.3472222222222109E-2</v>
      </c>
      <c r="M30" s="6"/>
    </row>
    <row r="31" spans="1:13" s="3" customFormat="1" ht="20.100000000000001" customHeight="1" x14ac:dyDescent="0.2">
      <c r="A31" s="7" t="s">
        <v>48</v>
      </c>
      <c r="B31" s="6">
        <f>MOD(B32-TIME(0,15,0),1)</f>
        <v>0.8944444444444446</v>
      </c>
      <c r="C31" s="6" t="s">
        <v>17</v>
      </c>
      <c r="D31" s="6">
        <f>MOD(D32-TIME(0,15,0),1)</f>
        <v>0.93611111111111123</v>
      </c>
      <c r="E31" s="6" t="s">
        <v>17</v>
      </c>
      <c r="F31" s="6">
        <f>MOD(F32-TIME(0,15,0),1)</f>
        <v>0.97777777777777786</v>
      </c>
      <c r="G31" s="6" t="s">
        <v>17</v>
      </c>
      <c r="H31" s="6">
        <f>MOD(H32-TIME(0,15,0),1)</f>
        <v>1.2500000000000002E-2</v>
      </c>
      <c r="I31" s="6" t="s">
        <v>17</v>
      </c>
      <c r="J31" s="6">
        <f>MOD(J32-TIME(0,15,0),1)</f>
        <v>3.4027777777777782E-2</v>
      </c>
      <c r="K31" s="6" t="s">
        <v>17</v>
      </c>
      <c r="L31" s="6">
        <f>MOD(L30+TIME(0,14,0),1)</f>
        <v>6.3194444444444331E-2</v>
      </c>
      <c r="M31" s="6"/>
    </row>
    <row r="32" spans="1:13" s="3" customFormat="1" ht="19.5" customHeight="1" x14ac:dyDescent="0.2">
      <c r="A32" s="12" t="s">
        <v>52</v>
      </c>
      <c r="B32" s="6">
        <f>MOD(B34-TIME(0,8,0),1)</f>
        <v>0.90486111111111123</v>
      </c>
      <c r="C32" s="6">
        <f t="shared" ref="B32:K32" si="4">MOD(C34-TIME(0,6,0),1)</f>
        <v>0.90625000000000011</v>
      </c>
      <c r="D32" s="6">
        <f>MOD(D34-TIME(0,8,0),1)</f>
        <v>0.94652777777777786</v>
      </c>
      <c r="E32" s="6">
        <f t="shared" si="4"/>
        <v>0.94791666666666674</v>
      </c>
      <c r="F32" s="6">
        <f>MOD(F34-TIME(0,8,0),1)</f>
        <v>0.98819444444444449</v>
      </c>
      <c r="G32" s="6">
        <f>MOD(G34-TIME(0,8,0),1)</f>
        <v>0.98819444444444449</v>
      </c>
      <c r="H32" s="6">
        <f t="shared" si="4"/>
        <v>2.2916666666666669E-2</v>
      </c>
      <c r="I32" s="6">
        <f t="shared" si="4"/>
        <v>2.2916666666666669E-2</v>
      </c>
      <c r="J32" s="6">
        <f t="shared" si="4"/>
        <v>4.4444444444444446E-2</v>
      </c>
      <c r="K32" s="6">
        <f t="shared" si="4"/>
        <v>4.4444444444444446E-2</v>
      </c>
      <c r="L32" s="6">
        <f>MOD(L31+TIME(0,15,0),1)</f>
        <v>7.3611111111111002E-2</v>
      </c>
      <c r="M32" s="6"/>
    </row>
    <row r="33" spans="1:13" s="3" customFormat="1" ht="20.100000000000001" customHeight="1" x14ac:dyDescent="0.2">
      <c r="A33" s="9" t="s">
        <v>0</v>
      </c>
      <c r="B33" s="26" t="s">
        <v>42</v>
      </c>
      <c r="C33" s="18" t="s">
        <v>42</v>
      </c>
      <c r="D33" s="18" t="s">
        <v>43</v>
      </c>
      <c r="E33" s="18" t="s">
        <v>43</v>
      </c>
      <c r="F33" s="18" t="s">
        <v>44</v>
      </c>
      <c r="G33" s="18" t="s">
        <v>44</v>
      </c>
      <c r="H33" s="18" t="s">
        <v>45</v>
      </c>
      <c r="I33" s="18" t="s">
        <v>45</v>
      </c>
      <c r="J33" s="18" t="s">
        <v>55</v>
      </c>
      <c r="K33" s="18" t="s">
        <v>55</v>
      </c>
      <c r="L33" s="18" t="s">
        <v>56</v>
      </c>
      <c r="M33" s="18"/>
    </row>
    <row r="34" spans="1:13" s="3" customFormat="1" ht="20.100000000000001" customHeight="1" x14ac:dyDescent="0.2">
      <c r="A34" s="17" t="s">
        <v>21</v>
      </c>
      <c r="B34" s="22">
        <v>0.91041666666666676</v>
      </c>
      <c r="C34" s="22">
        <v>0.91041666666666676</v>
      </c>
      <c r="D34" s="22">
        <v>0.95208333333333339</v>
      </c>
      <c r="E34" s="22">
        <v>0.95208333333333339</v>
      </c>
      <c r="F34" s="22">
        <v>0.99375000000000002</v>
      </c>
      <c r="G34" s="22">
        <v>0.99375000000000002</v>
      </c>
      <c r="H34" s="22">
        <v>2.7083333333333334E-2</v>
      </c>
      <c r="I34" s="22">
        <v>2.7083333333333334E-2</v>
      </c>
      <c r="J34" s="22">
        <v>4.8611111111111112E-2</v>
      </c>
      <c r="K34" s="22">
        <v>4.8611111111111112E-2</v>
      </c>
      <c r="L34" s="22">
        <v>7.7777777777777779E-2</v>
      </c>
      <c r="M34" s="22"/>
    </row>
    <row r="35" spans="1:13" s="3" customFormat="1" ht="20.100000000000001" customHeight="1" x14ac:dyDescent="0.2">
      <c r="A35" s="8" t="s">
        <v>20</v>
      </c>
      <c r="B35" s="16" t="s">
        <v>22</v>
      </c>
      <c r="C35" s="16" t="s">
        <v>22</v>
      </c>
      <c r="D35" s="16" t="s">
        <v>22</v>
      </c>
      <c r="E35" s="16" t="s">
        <v>22</v>
      </c>
      <c r="F35" s="19" t="s">
        <v>22</v>
      </c>
      <c r="G35" s="19" t="s">
        <v>22</v>
      </c>
      <c r="H35" s="19" t="s">
        <v>23</v>
      </c>
      <c r="I35" s="19" t="s">
        <v>23</v>
      </c>
      <c r="J35" s="19" t="s">
        <v>23</v>
      </c>
      <c r="K35" s="19" t="s">
        <v>23</v>
      </c>
      <c r="L35" s="19" t="s">
        <v>23</v>
      </c>
      <c r="M35" s="19"/>
    </row>
    <row r="36" spans="1:13" s="11" customFormat="1" ht="20.100000000000001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s="3" customFormat="1" ht="20.100000000000001" customHeight="1" x14ac:dyDescent="0.2">
      <c r="A37" s="2"/>
      <c r="B37" s="2"/>
      <c r="C37" s="2"/>
      <c r="D37" s="2"/>
      <c r="E37" s="2"/>
      <c r="F37" s="2"/>
      <c r="G37" s="1"/>
      <c r="H37" s="1"/>
      <c r="I37" s="1"/>
      <c r="J37" s="1"/>
      <c r="K37" s="1"/>
      <c r="L37" s="1"/>
    </row>
    <row r="38" spans="1:13" s="3" customFormat="1" ht="19.5" customHeight="1" x14ac:dyDescent="0.2">
      <c r="A38" s="27" t="s">
        <v>57</v>
      </c>
      <c r="B38" s="4"/>
      <c r="C38" s="4"/>
      <c r="D38" s="4"/>
      <c r="E38" s="4"/>
      <c r="F38" s="4"/>
      <c r="L38" s="20"/>
    </row>
    <row r="39" spans="1:13" s="3" customFormat="1" ht="19.5" customHeight="1" x14ac:dyDescent="0.2">
      <c r="A39" s="27" t="s">
        <v>46</v>
      </c>
      <c r="B39" s="4"/>
      <c r="C39" s="4"/>
      <c r="D39" s="4"/>
      <c r="E39" s="4"/>
      <c r="F39" s="4"/>
      <c r="L39" s="20"/>
    </row>
    <row r="40" spans="1:13" s="3" customFormat="1" ht="18.600000000000001" customHeight="1" x14ac:dyDescent="0.2">
      <c r="A40" s="4"/>
      <c r="B40" s="4"/>
      <c r="C40" s="4"/>
      <c r="D40" s="4"/>
      <c r="E40" s="4"/>
      <c r="F40" s="4"/>
      <c r="L40" s="20"/>
    </row>
    <row r="41" spans="1:13" s="3" customFormat="1" ht="17.100000000000001" customHeight="1" x14ac:dyDescent="0.2">
      <c r="A41" s="28" t="s">
        <v>16</v>
      </c>
      <c r="B41" s="13"/>
      <c r="C41" s="13"/>
      <c r="D41" s="13"/>
      <c r="E41" s="10"/>
      <c r="F41" s="10"/>
      <c r="G41" s="5"/>
      <c r="H41" s="5"/>
      <c r="I41" s="5"/>
      <c r="J41" s="5"/>
      <c r="K41" s="5"/>
    </row>
    <row r="42" spans="1:13" s="3" customFormat="1" ht="20.100000000000001" customHeight="1" x14ac:dyDescent="0.2">
      <c r="A42" s="9" t="s">
        <v>24</v>
      </c>
      <c r="B42" s="26" t="s">
        <v>62</v>
      </c>
      <c r="C42" s="26" t="s">
        <v>61</v>
      </c>
      <c r="D42" s="26" t="s">
        <v>62</v>
      </c>
      <c r="E42" s="26" t="s">
        <v>61</v>
      </c>
      <c r="F42" s="26" t="s">
        <v>62</v>
      </c>
      <c r="G42" s="26" t="s">
        <v>61</v>
      </c>
      <c r="H42" s="26" t="s">
        <v>62</v>
      </c>
      <c r="I42" s="26" t="s">
        <v>61</v>
      </c>
      <c r="J42" s="26" t="s">
        <v>62</v>
      </c>
      <c r="K42" s="26" t="s">
        <v>61</v>
      </c>
      <c r="L42" s="26" t="s">
        <v>62</v>
      </c>
      <c r="M42" s="26" t="s">
        <v>61</v>
      </c>
    </row>
    <row r="43" spans="1:13" s="3" customFormat="1" ht="20.100000000000001" customHeight="1" x14ac:dyDescent="0.2">
      <c r="A43" s="7" t="s">
        <v>3</v>
      </c>
      <c r="B43" s="23" t="s">
        <v>53</v>
      </c>
      <c r="C43" s="23" t="s">
        <v>53</v>
      </c>
      <c r="D43" s="23" t="s">
        <v>53</v>
      </c>
      <c r="E43" s="23" t="s">
        <v>53</v>
      </c>
      <c r="F43" s="23" t="s">
        <v>53</v>
      </c>
      <c r="G43" s="23" t="s">
        <v>53</v>
      </c>
      <c r="H43" s="23" t="s">
        <v>53</v>
      </c>
      <c r="I43" s="23" t="s">
        <v>53</v>
      </c>
      <c r="J43" s="23" t="s">
        <v>53</v>
      </c>
      <c r="K43" s="23" t="s">
        <v>53</v>
      </c>
      <c r="L43" s="23" t="s">
        <v>53</v>
      </c>
      <c r="M43" s="23" t="s">
        <v>53</v>
      </c>
    </row>
    <row r="44" spans="1:13" s="3" customFormat="1" ht="20.100000000000001" customHeight="1" x14ac:dyDescent="0.2">
      <c r="A44" s="14" t="s">
        <v>2</v>
      </c>
      <c r="B44" s="15">
        <v>1</v>
      </c>
      <c r="C44" s="15">
        <v>1</v>
      </c>
      <c r="D44" s="15">
        <v>1</v>
      </c>
      <c r="E44" s="15">
        <v>1</v>
      </c>
      <c r="F44" s="15">
        <v>1</v>
      </c>
      <c r="G44" s="15">
        <v>1</v>
      </c>
      <c r="H44" s="15">
        <v>1</v>
      </c>
      <c r="I44" s="15">
        <v>1</v>
      </c>
      <c r="J44" s="15">
        <v>1</v>
      </c>
      <c r="K44" s="15">
        <v>1</v>
      </c>
      <c r="L44" s="15">
        <v>1</v>
      </c>
      <c r="M44" s="15">
        <v>1</v>
      </c>
    </row>
    <row r="45" spans="1:13" s="3" customFormat="1" ht="19.5" customHeight="1" x14ac:dyDescent="0.2">
      <c r="A45" s="31" t="s">
        <v>51</v>
      </c>
      <c r="B45" s="23" t="s">
        <v>58</v>
      </c>
      <c r="C45" s="23" t="s">
        <v>58</v>
      </c>
      <c r="D45" s="23" t="s">
        <v>58</v>
      </c>
      <c r="E45" s="23" t="s">
        <v>58</v>
      </c>
      <c r="F45" s="23" t="s">
        <v>58</v>
      </c>
      <c r="G45" s="23" t="s">
        <v>58</v>
      </c>
      <c r="H45" s="23" t="s">
        <v>58</v>
      </c>
      <c r="I45" s="23" t="s">
        <v>58</v>
      </c>
      <c r="J45" s="23"/>
      <c r="K45" s="23"/>
      <c r="L45" s="23"/>
    </row>
    <row r="46" spans="1:13" s="3" customFormat="1" ht="20.100000000000001" customHeight="1" x14ac:dyDescent="0.2">
      <c r="A46" s="32"/>
      <c r="B46" s="23" t="s">
        <v>59</v>
      </c>
      <c r="C46" s="23" t="s">
        <v>59</v>
      </c>
      <c r="D46" s="23" t="s">
        <v>59</v>
      </c>
      <c r="E46" s="23" t="s">
        <v>59</v>
      </c>
      <c r="F46" s="23" t="s">
        <v>59</v>
      </c>
      <c r="G46" s="23" t="s">
        <v>59</v>
      </c>
      <c r="H46" s="23" t="s">
        <v>59</v>
      </c>
      <c r="I46" s="23" t="s">
        <v>59</v>
      </c>
      <c r="J46" s="23" t="s">
        <v>59</v>
      </c>
      <c r="K46" s="23" t="s">
        <v>59</v>
      </c>
      <c r="L46" s="23" t="s">
        <v>59</v>
      </c>
      <c r="M46" s="23" t="s">
        <v>59</v>
      </c>
    </row>
    <row r="47" spans="1:13" s="3" customFormat="1" ht="20.100000000000001" customHeight="1" x14ac:dyDescent="0.2">
      <c r="A47" s="32"/>
      <c r="B47" s="23"/>
      <c r="C47" s="23"/>
      <c r="D47" s="23"/>
      <c r="E47" s="23"/>
      <c r="F47" s="23"/>
      <c r="G47" s="23"/>
      <c r="H47" s="23"/>
      <c r="I47" s="23"/>
      <c r="J47" s="23" t="s">
        <v>60</v>
      </c>
      <c r="K47" s="23" t="s">
        <v>60</v>
      </c>
      <c r="L47" s="23" t="s">
        <v>60</v>
      </c>
      <c r="M47" s="23" t="s">
        <v>60</v>
      </c>
    </row>
    <row r="48" spans="1:13" s="3" customFormat="1" ht="20.100000000000001" customHeight="1" x14ac:dyDescent="0.2">
      <c r="A48" s="3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3" s="3" customFormat="1" ht="20.100000000000001" customHeight="1" x14ac:dyDescent="0.2">
      <c r="A49" s="9" t="s">
        <v>0</v>
      </c>
      <c r="B49" s="26" t="s">
        <v>27</v>
      </c>
      <c r="C49" s="18" t="s">
        <v>27</v>
      </c>
      <c r="D49" s="18" t="s">
        <v>28</v>
      </c>
      <c r="E49" s="18" t="s">
        <v>28</v>
      </c>
      <c r="F49" s="18" t="s">
        <v>29</v>
      </c>
      <c r="G49" s="18" t="s">
        <v>29</v>
      </c>
      <c r="H49" s="18" t="s">
        <v>30</v>
      </c>
      <c r="I49" s="18" t="s">
        <v>30</v>
      </c>
      <c r="J49" s="18" t="s">
        <v>31</v>
      </c>
      <c r="K49" s="18" t="s">
        <v>31</v>
      </c>
      <c r="L49" s="18" t="s">
        <v>32</v>
      </c>
      <c r="M49" s="18" t="s">
        <v>32</v>
      </c>
    </row>
    <row r="50" spans="1:13" s="3" customFormat="1" ht="20.100000000000001" customHeight="1" x14ac:dyDescent="0.2">
      <c r="A50" s="8" t="s">
        <v>1</v>
      </c>
      <c r="B50" s="25">
        <v>0.87291666666666667</v>
      </c>
      <c r="C50" s="25">
        <v>0.87291666666666667</v>
      </c>
      <c r="D50" s="25">
        <v>0.91388888888888886</v>
      </c>
      <c r="E50" s="25">
        <v>0.91388888888888886</v>
      </c>
      <c r="F50" s="25">
        <v>0.9555555555555556</v>
      </c>
      <c r="G50" s="25">
        <v>0.9555555555555556</v>
      </c>
      <c r="H50" s="25">
        <v>0.98402777777777783</v>
      </c>
      <c r="I50" s="25">
        <v>0.98402777777777783</v>
      </c>
      <c r="J50" s="25">
        <v>3.0555555555555555E-2</v>
      </c>
      <c r="K50" s="25">
        <v>3.0555555555555555E-2</v>
      </c>
      <c r="L50" s="25">
        <v>6.9444444444444434E-2</v>
      </c>
      <c r="M50" s="25">
        <v>6.9444444444444434E-2</v>
      </c>
    </row>
    <row r="51" spans="1:13" s="3" customFormat="1" ht="20.100000000000001" customHeight="1" x14ac:dyDescent="0.2">
      <c r="A51" s="12" t="s">
        <v>52</v>
      </c>
      <c r="B51" s="6">
        <f>MOD(B50+TIME(0,4,0),1)</f>
        <v>0.87569444444444444</v>
      </c>
      <c r="C51" s="6">
        <f t="shared" ref="C51:M51" si="5">MOD(C50+TIME(0,5,0),1)</f>
        <v>0.87638888888888888</v>
      </c>
      <c r="D51" s="6">
        <f t="shared" si="5"/>
        <v>0.91736111111111107</v>
      </c>
      <c r="E51" s="6">
        <f t="shared" si="5"/>
        <v>0.91736111111111107</v>
      </c>
      <c r="F51" s="6">
        <f t="shared" si="5"/>
        <v>0.95902777777777781</v>
      </c>
      <c r="G51" s="6">
        <f t="shared" si="5"/>
        <v>0.95902777777777781</v>
      </c>
      <c r="H51" s="6">
        <f>MOD(H50+TIME(0,12,0),1)</f>
        <v>0.99236111111111114</v>
      </c>
      <c r="I51" s="6">
        <f>MOD(I50+TIME(0,12,0),1)</f>
        <v>0.99236111111111114</v>
      </c>
      <c r="J51" s="6">
        <f t="shared" si="5"/>
        <v>3.4027777777777775E-2</v>
      </c>
      <c r="K51" s="6">
        <f t="shared" si="5"/>
        <v>3.4027777777777775E-2</v>
      </c>
      <c r="L51" s="6">
        <f t="shared" si="5"/>
        <v>7.2916666666666657E-2</v>
      </c>
      <c r="M51" s="6">
        <f t="shared" si="5"/>
        <v>7.2916666666666657E-2</v>
      </c>
    </row>
    <row r="52" spans="1:13" s="3" customFormat="1" ht="20.100000000000001" customHeight="1" x14ac:dyDescent="0.2">
      <c r="A52" s="7" t="s">
        <v>48</v>
      </c>
      <c r="B52" s="6" t="s">
        <v>17</v>
      </c>
      <c r="C52" s="6">
        <f>MOD(C51+TIME(0,13,0),1)</f>
        <v>0.88541666666666663</v>
      </c>
      <c r="D52" s="6" t="s">
        <v>17</v>
      </c>
      <c r="E52" s="6">
        <f>MOD(E51+TIME(0,13,0),1)</f>
        <v>0.92638888888888882</v>
      </c>
      <c r="F52" s="6" t="s">
        <v>17</v>
      </c>
      <c r="G52" s="6">
        <f>MOD(G51+TIME(0,13,0),1)</f>
        <v>0.96805555555555556</v>
      </c>
      <c r="H52" s="6" t="s">
        <v>17</v>
      </c>
      <c r="I52" s="6">
        <f>MOD(I51+TIME(0,13,0),1)</f>
        <v>1.388888888888884E-3</v>
      </c>
      <c r="J52" s="6" t="s">
        <v>17</v>
      </c>
      <c r="K52" s="6">
        <f>MOD(K51+TIME(0,13,0),1)</f>
        <v>4.3055555555555555E-2</v>
      </c>
      <c r="L52" s="6" t="s">
        <v>17</v>
      </c>
      <c r="M52" s="6">
        <f>MOD(M51+TIME(0,13,0),1)</f>
        <v>8.1944444444444431E-2</v>
      </c>
    </row>
    <row r="53" spans="1:13" s="3" customFormat="1" ht="20.100000000000001" customHeight="1" x14ac:dyDescent="0.2">
      <c r="A53" s="7" t="s">
        <v>49</v>
      </c>
      <c r="B53" s="6" t="s">
        <v>17</v>
      </c>
      <c r="C53" s="6">
        <f>MOD(C52+TIME(0,17,0),1)</f>
        <v>0.89722222222222214</v>
      </c>
      <c r="D53" s="6" t="s">
        <v>17</v>
      </c>
      <c r="E53" s="6">
        <f>MOD(E52+TIME(0,17,0),1)</f>
        <v>0.93819444444444433</v>
      </c>
      <c r="F53" s="6" t="s">
        <v>17</v>
      </c>
      <c r="G53" s="6">
        <f>MOD(G52+TIME(0,17,0),1)</f>
        <v>0.97986111111111107</v>
      </c>
      <c r="H53" s="6" t="s">
        <v>17</v>
      </c>
      <c r="I53" s="6">
        <f>MOD(I52+TIME(0,17,0),1)</f>
        <v>1.3194444444444439E-2</v>
      </c>
      <c r="J53" s="6" t="s">
        <v>17</v>
      </c>
      <c r="K53" s="6">
        <f>MOD(K52+TIME(0,17,0),1)</f>
        <v>5.486111111111111E-2</v>
      </c>
      <c r="L53" s="6" t="s">
        <v>17</v>
      </c>
      <c r="M53" s="6">
        <f>MOD(M52+TIME(0,17,0),1)</f>
        <v>9.3749999999999986E-2</v>
      </c>
    </row>
    <row r="54" spans="1:13" s="3" customFormat="1" ht="20.100000000000001" customHeight="1" x14ac:dyDescent="0.2">
      <c r="A54" s="7" t="s">
        <v>50</v>
      </c>
      <c r="B54" s="6">
        <f>MOD(B51+TIME(0,27,0),1)</f>
        <v>0.89444444444444449</v>
      </c>
      <c r="C54" s="6">
        <f>MOD(C53+TIME(0,10,0),1)</f>
        <v>0.90416666666666656</v>
      </c>
      <c r="D54" s="6">
        <f>MOD(D51+TIME(0,27,0),1)</f>
        <v>0.93611111111111112</v>
      </c>
      <c r="E54" s="6">
        <f>MOD(E53+TIME(0,10,0),1)</f>
        <v>0.94513888888888875</v>
      </c>
      <c r="F54" s="6">
        <f>MOD(F51+TIME(0,27,0),1)</f>
        <v>0.97777777777777786</v>
      </c>
      <c r="G54" s="6">
        <f>MOD(G53+TIME(0,10,0),1)</f>
        <v>0.98680555555555549</v>
      </c>
      <c r="H54" s="6">
        <f>MOD(H51+TIME(0,27,0),1)</f>
        <v>1.1111111111111072E-2</v>
      </c>
      <c r="I54" s="6">
        <f>MOD(I53+TIME(0,10,0),1)</f>
        <v>2.0138888888888883E-2</v>
      </c>
      <c r="J54" s="6">
        <f>MOD(J51+TIME(0,27,0),1)</f>
        <v>5.2777777777777771E-2</v>
      </c>
      <c r="K54" s="6">
        <f>MOD(K53+TIME(0,10,0),1)</f>
        <v>6.1805555555555558E-2</v>
      </c>
      <c r="L54" s="6">
        <f>MOD(L51+TIME(0,27,0),1)</f>
        <v>9.166666666666666E-2</v>
      </c>
      <c r="M54" s="6">
        <f>MOD(M53+TIME(0,10,0),1)</f>
        <v>0.10069444444444443</v>
      </c>
    </row>
    <row r="55" spans="1:13" s="3" customFormat="1" ht="19.5" customHeight="1" x14ac:dyDescent="0.2">
      <c r="A55" s="7" t="s">
        <v>12</v>
      </c>
      <c r="B55" s="23" t="s">
        <v>17</v>
      </c>
      <c r="C55" s="6">
        <f t="shared" ref="C55" si="6">MOD(C54+TIME(0,5,0),1)</f>
        <v>0.90763888888888877</v>
      </c>
      <c r="D55" s="23" t="s">
        <v>17</v>
      </c>
      <c r="E55" s="6">
        <f t="shared" ref="E55" si="7">MOD(E54+TIME(0,5,0),1)</f>
        <v>0.94861111111111096</v>
      </c>
      <c r="F55" s="23" t="s">
        <v>17</v>
      </c>
      <c r="G55" s="6">
        <f t="shared" ref="G55" si="8">MOD(G54+TIME(0,5,0),1)</f>
        <v>0.9902777777777777</v>
      </c>
      <c r="H55" s="23" t="s">
        <v>17</v>
      </c>
      <c r="I55" s="6">
        <f t="shared" ref="I55" si="9">MOD(I54+TIME(0,5,0),1)</f>
        <v>2.3611111111111104E-2</v>
      </c>
      <c r="J55" s="23" t="s">
        <v>17</v>
      </c>
      <c r="K55" s="6">
        <f t="shared" ref="K55:M55" si="10">MOD(K54+TIME(0,5,0),1)</f>
        <v>6.5277777777777782E-2</v>
      </c>
      <c r="L55" s="23" t="s">
        <v>17</v>
      </c>
      <c r="M55" s="6">
        <f t="shared" si="10"/>
        <v>0.10416666666666666</v>
      </c>
    </row>
    <row r="56" spans="1:13" s="3" customFormat="1" ht="20.100000000000001" customHeight="1" x14ac:dyDescent="0.2">
      <c r="A56" s="7" t="s">
        <v>11</v>
      </c>
      <c r="B56" s="23" t="s">
        <v>17</v>
      </c>
      <c r="C56" s="6">
        <f>MOD(C55+TIME(0,11,0),1)</f>
        <v>0.91527777777777763</v>
      </c>
      <c r="D56" s="23" t="s">
        <v>17</v>
      </c>
      <c r="E56" s="6">
        <f>MOD(E55+TIME(0,11,0),1)</f>
        <v>0.95624999999999982</v>
      </c>
      <c r="F56" s="23" t="s">
        <v>17</v>
      </c>
      <c r="G56" s="6">
        <f>MOD(G55+TIME(0,11,0),1)</f>
        <v>0.99791666666666656</v>
      </c>
      <c r="H56" s="23" t="s">
        <v>17</v>
      </c>
      <c r="I56" s="6">
        <f>MOD(I55+TIME(0,11,0),1)</f>
        <v>3.1249999999999993E-2</v>
      </c>
      <c r="J56" s="23" t="s">
        <v>17</v>
      </c>
      <c r="K56" s="6">
        <f>MOD(K55+TIME(0,11,0),1)</f>
        <v>7.2916666666666671E-2</v>
      </c>
      <c r="L56" s="23" t="s">
        <v>17</v>
      </c>
      <c r="M56" s="6">
        <f>MOD(M55+TIME(0,11,0),1)</f>
        <v>0.11180555555555555</v>
      </c>
    </row>
    <row r="57" spans="1:13" s="3" customFormat="1" ht="20.100000000000001" customHeight="1" x14ac:dyDescent="0.2">
      <c r="A57" s="7" t="s">
        <v>10</v>
      </c>
      <c r="B57" s="6">
        <f>MOD(B54+TIME(0,21,0),1)</f>
        <v>0.90902777777777777</v>
      </c>
      <c r="C57" s="6">
        <f>MOD(C56+TIME(0,12,0),1)</f>
        <v>0.92361111111111094</v>
      </c>
      <c r="D57" s="6">
        <f>MOD(D54+TIME(0,21,0),1)</f>
        <v>0.9506944444444444</v>
      </c>
      <c r="E57" s="6">
        <f>MOD(E56+TIME(0,12,0),1)</f>
        <v>0.96458333333333313</v>
      </c>
      <c r="F57" s="6">
        <f>MOD(F54+TIME(0,21,0),1)</f>
        <v>0.99236111111111114</v>
      </c>
      <c r="G57" s="6">
        <f>MOD(G56+TIME(0,12,0),1)</f>
        <v>6.2499999999998668E-3</v>
      </c>
      <c r="H57" s="6">
        <f>MOD(H54+TIME(0,21,0),1)</f>
        <v>2.5694444444444402E-2</v>
      </c>
      <c r="I57" s="6">
        <f>MOD(I56+TIME(0,12,0),1)</f>
        <v>3.9583333333333325E-2</v>
      </c>
      <c r="J57" s="6">
        <f>MOD(J54+TIME(0,21,0),1)</f>
        <v>6.7361111111111108E-2</v>
      </c>
      <c r="K57" s="6">
        <f>MOD(K56+TIME(0,12,0),1)</f>
        <v>8.1250000000000003E-2</v>
      </c>
      <c r="L57" s="6">
        <f>MOD(L54+TIME(0,21,0),1)</f>
        <v>0.10625</v>
      </c>
      <c r="M57" s="6">
        <f>MOD(M56+TIME(0,12,0),1)</f>
        <v>0.12013888888888888</v>
      </c>
    </row>
    <row r="58" spans="1:13" s="3" customFormat="1" ht="20.100000000000001" customHeight="1" x14ac:dyDescent="0.2">
      <c r="A58" s="7" t="s">
        <v>9</v>
      </c>
      <c r="B58" s="23" t="s">
        <v>17</v>
      </c>
      <c r="C58" s="6">
        <f>MOD(C57+TIME(0,12,0),1)</f>
        <v>0.93194444444444424</v>
      </c>
      <c r="D58" s="23" t="s">
        <v>17</v>
      </c>
      <c r="E58" s="6">
        <f>MOD(E57+TIME(0,12,0),1)</f>
        <v>0.97291666666666643</v>
      </c>
      <c r="F58" s="23" t="s">
        <v>17</v>
      </c>
      <c r="G58" s="6">
        <f>MOD(G57+TIME(0,12,0),1)</f>
        <v>1.45833333333332E-2</v>
      </c>
      <c r="H58" s="23" t="s">
        <v>17</v>
      </c>
      <c r="I58" s="6">
        <f>MOD(I57+TIME(0,12,0),1)</f>
        <v>4.7916666666666656E-2</v>
      </c>
      <c r="J58" s="23" t="s">
        <v>17</v>
      </c>
      <c r="K58" s="6">
        <f>MOD(K57+TIME(0,12,0),1)</f>
        <v>8.9583333333333334E-2</v>
      </c>
      <c r="L58" s="23" t="s">
        <v>17</v>
      </c>
      <c r="M58" s="6">
        <f>MOD(M57+TIME(0,12,0),1)</f>
        <v>0.12847222222222221</v>
      </c>
    </row>
    <row r="59" spans="1:13" s="3" customFormat="1" ht="20.100000000000001" customHeight="1" x14ac:dyDescent="0.2">
      <c r="A59" s="7" t="s">
        <v>8</v>
      </c>
      <c r="B59" s="23" t="s">
        <v>17</v>
      </c>
      <c r="C59" s="6">
        <f>MOD(C58+TIME(0,2,0),1)</f>
        <v>0.93333333333333313</v>
      </c>
      <c r="D59" s="23" t="s">
        <v>17</v>
      </c>
      <c r="E59" s="6">
        <f>MOD(E58+TIME(0,2,0),1)</f>
        <v>0.97430555555555531</v>
      </c>
      <c r="F59" s="23" t="s">
        <v>17</v>
      </c>
      <c r="G59" s="6">
        <f>MOD(G58+TIME(0,2,0),1)</f>
        <v>1.5972222222222089E-2</v>
      </c>
      <c r="H59" s="23" t="s">
        <v>17</v>
      </c>
      <c r="I59" s="6">
        <f>MOD(I58+TIME(0,2,0),1)</f>
        <v>4.9305555555555547E-2</v>
      </c>
      <c r="J59" s="23" t="s">
        <v>17</v>
      </c>
      <c r="K59" s="6">
        <f>MOD(K58+TIME(0,2,0),1)</f>
        <v>9.0972222222222218E-2</v>
      </c>
      <c r="L59" s="23" t="s">
        <v>17</v>
      </c>
      <c r="M59" s="6">
        <f>MOD(M58+TIME(0,2,0),1)</f>
        <v>0.12986111111111109</v>
      </c>
    </row>
    <row r="60" spans="1:13" s="3" customFormat="1" ht="20.100000000000001" customHeight="1" x14ac:dyDescent="0.2">
      <c r="A60" s="7" t="s">
        <v>7</v>
      </c>
      <c r="B60" s="23" t="s">
        <v>17</v>
      </c>
      <c r="C60" s="6">
        <f>MOD(C59+TIME(0,6,0),1)</f>
        <v>0.93749999999999978</v>
      </c>
      <c r="D60" s="23" t="s">
        <v>17</v>
      </c>
      <c r="E60" s="6">
        <f>MOD(E59+TIME(0,6,0),1)</f>
        <v>0.97847222222222197</v>
      </c>
      <c r="F60" s="23" t="s">
        <v>17</v>
      </c>
      <c r="G60" s="6">
        <f>MOD(G59+TIME(0,6,0),1)</f>
        <v>2.0138888888888755E-2</v>
      </c>
      <c r="H60" s="23" t="s">
        <v>17</v>
      </c>
      <c r="I60" s="6">
        <f>MOD(I59+TIME(0,6,0),1)</f>
        <v>5.3472222222222213E-2</v>
      </c>
      <c r="J60" s="23" t="s">
        <v>17</v>
      </c>
      <c r="K60" s="6">
        <f>MOD(K59+TIME(0,6,0),1)</f>
        <v>9.5138888888888884E-2</v>
      </c>
      <c r="L60" s="23" t="s">
        <v>17</v>
      </c>
      <c r="M60" s="6">
        <f>MOD(M59+TIME(0,6,0),1)</f>
        <v>0.13402777777777777</v>
      </c>
    </row>
    <row r="61" spans="1:13" s="3" customFormat="1" ht="20.100000000000001" customHeight="1" x14ac:dyDescent="0.2">
      <c r="A61" s="7" t="s">
        <v>6</v>
      </c>
      <c r="B61" s="6">
        <f>MOD(B57+TIME(0,22,0),1)</f>
        <v>0.92430555555555549</v>
      </c>
      <c r="C61" s="6">
        <f>MOD(C60+TIME(0,8,0),1)</f>
        <v>0.94305555555555531</v>
      </c>
      <c r="D61" s="6">
        <f>MOD(D57+TIME(0,22,0),1)</f>
        <v>0.96597222222222212</v>
      </c>
      <c r="E61" s="6">
        <f>MOD(E60+TIME(0,8,0),1)</f>
        <v>0.9840277777777775</v>
      </c>
      <c r="F61" s="6">
        <f>MOD(F57+TIME(0,22,0),1)</f>
        <v>7.6388888888889728E-3</v>
      </c>
      <c r="G61" s="6">
        <f>MOD(G60+TIME(0,8,0),1)</f>
        <v>2.5694444444444312E-2</v>
      </c>
      <c r="H61" s="6">
        <f>MOD(H57+TIME(0,22,0),1)</f>
        <v>4.0972222222222181E-2</v>
      </c>
      <c r="I61" s="6">
        <f>MOD(I60+TIME(0,8,0),1)</f>
        <v>5.9027777777777769E-2</v>
      </c>
      <c r="J61" s="6">
        <f>MOD(J57+TIME(0,22,0),1)</f>
        <v>8.2638888888888887E-2</v>
      </c>
      <c r="K61" s="6">
        <f>MOD(K60+TIME(0,8,0),1)</f>
        <v>0.10069444444444443</v>
      </c>
      <c r="L61" s="6">
        <f>MOD(L57+TIME(0,22,0),1)</f>
        <v>0.12152777777777778</v>
      </c>
      <c r="M61" s="6">
        <f>MOD(M60+TIME(0,8,0),1)</f>
        <v>0.13958333333333334</v>
      </c>
    </row>
    <row r="62" spans="1:13" s="3" customFormat="1" ht="20.100000000000001" customHeight="1" x14ac:dyDescent="0.2">
      <c r="A62" s="7" t="s">
        <v>14</v>
      </c>
      <c r="B62" s="23" t="s">
        <v>17</v>
      </c>
      <c r="C62" s="6">
        <f>MOD(C61+TIME(0,7,0),1)</f>
        <v>0.94791666666666641</v>
      </c>
      <c r="D62" s="23" t="s">
        <v>17</v>
      </c>
      <c r="E62" s="6">
        <f>MOD(E61+TIME(0,7,0),1)</f>
        <v>0.9888888888888886</v>
      </c>
      <c r="F62" s="23" t="s">
        <v>17</v>
      </c>
      <c r="G62" s="6">
        <f>MOD(G61+TIME(0,7,0),1)</f>
        <v>3.0555555555555423E-2</v>
      </c>
      <c r="H62" s="23" t="s">
        <v>17</v>
      </c>
      <c r="I62" s="6">
        <f>MOD(I61+TIME(0,7,0),1)</f>
        <v>6.3888888888888884E-2</v>
      </c>
      <c r="J62" s="23" t="s">
        <v>17</v>
      </c>
      <c r="K62" s="6">
        <f>MOD(K61+TIME(0,7,0),1)</f>
        <v>0.10555555555555554</v>
      </c>
      <c r="L62" s="23" t="s">
        <v>17</v>
      </c>
      <c r="M62" s="6">
        <f>MOD(M61+TIME(0,7,0),1)</f>
        <v>0.14444444444444446</v>
      </c>
    </row>
    <row r="63" spans="1:13" s="3" customFormat="1" ht="20.100000000000001" customHeight="1" x14ac:dyDescent="0.2">
      <c r="A63" s="7" t="s">
        <v>15</v>
      </c>
      <c r="B63" s="23" t="s">
        <v>17</v>
      </c>
      <c r="C63" s="6">
        <f>MOD(C62+TIME(0,5,0),1)</f>
        <v>0.95138888888888862</v>
      </c>
      <c r="D63" s="23" t="s">
        <v>17</v>
      </c>
      <c r="E63" s="6">
        <f>MOD(E62+TIME(0,5,0),1)</f>
        <v>0.99236111111111081</v>
      </c>
      <c r="F63" s="23" t="s">
        <v>17</v>
      </c>
      <c r="G63" s="6">
        <f>MOD(G62+TIME(0,5,0),1)</f>
        <v>3.4027777777777643E-2</v>
      </c>
      <c r="H63" s="23" t="s">
        <v>17</v>
      </c>
      <c r="I63" s="6">
        <f>MOD(I62+TIME(0,5,0),1)</f>
        <v>6.7361111111111108E-2</v>
      </c>
      <c r="J63" s="23" t="s">
        <v>17</v>
      </c>
      <c r="K63" s="6">
        <f>MOD(K62+TIME(0,4,0),1)</f>
        <v>0.10833333333333332</v>
      </c>
      <c r="L63" s="23" t="s">
        <v>17</v>
      </c>
      <c r="M63" s="6">
        <f>MOD(M62+TIME(0,4,0),1)</f>
        <v>0.14722222222222223</v>
      </c>
    </row>
    <row r="64" spans="1:13" s="3" customFormat="1" ht="20.100000000000001" customHeight="1" x14ac:dyDescent="0.2">
      <c r="A64" s="7" t="s">
        <v>5</v>
      </c>
      <c r="B64" s="6">
        <f>MOD(B61+TIME(0,12,0),1)</f>
        <v>0.9326388888888888</v>
      </c>
      <c r="C64" s="6">
        <f t="shared" ref="C64:E64" si="11">MOD(C63+TIME(0,5,0),1)</f>
        <v>0.95486111111111083</v>
      </c>
      <c r="D64" s="6">
        <f>MOD(D61+TIME(0,12,0),1)</f>
        <v>0.97430555555555542</v>
      </c>
      <c r="E64" s="6">
        <f t="shared" si="11"/>
        <v>0.99583333333333302</v>
      </c>
      <c r="F64" s="6">
        <f>MOD(F61+TIME(0,12,0),1)</f>
        <v>1.5972222222222304E-2</v>
      </c>
      <c r="G64" s="6">
        <f t="shared" ref="G64" si="12">MOD(G63+TIME(0,5,0),1)</f>
        <v>3.7499999999999867E-2</v>
      </c>
      <c r="H64" s="6">
        <f>MOD(H61+TIME(0,12,0),1)</f>
        <v>4.9305555555555512E-2</v>
      </c>
      <c r="I64" s="6">
        <f t="shared" ref="I64" si="13">MOD(I63+TIME(0,5,0),1)</f>
        <v>7.0833333333333331E-2</v>
      </c>
      <c r="J64" s="6">
        <f>MOD(J61+TIME(0,12,0),1)</f>
        <v>9.0972222222222218E-2</v>
      </c>
      <c r="K64" s="6">
        <f>MOD(K63+TIME(0,4,0),1)</f>
        <v>0.1111111111111111</v>
      </c>
      <c r="L64" s="6">
        <f>MOD(L61+TIME(0,12,0),1)</f>
        <v>0.12986111111111112</v>
      </c>
      <c r="M64" s="6">
        <f>MOD(M63+TIME(0,4,0),1)</f>
        <v>0.15</v>
      </c>
    </row>
    <row r="65" spans="1:13" s="3" customFormat="1" ht="20.100000000000001" customHeight="1" x14ac:dyDescent="0.2">
      <c r="A65" s="36" t="s">
        <v>4</v>
      </c>
      <c r="B65" s="37">
        <f t="shared" ref="B65:J65" si="14">MOD(B64+TIME(0,6,0),1)</f>
        <v>0.93680555555555545</v>
      </c>
      <c r="C65" s="37">
        <f t="shared" si="14"/>
        <v>0.95902777777777748</v>
      </c>
      <c r="D65" s="37">
        <f t="shared" si="14"/>
        <v>0.97847222222222208</v>
      </c>
      <c r="E65" s="37">
        <f t="shared" si="14"/>
        <v>0.99999999999999967</v>
      </c>
      <c r="F65" s="37">
        <f t="shared" si="14"/>
        <v>2.013888888888897E-2</v>
      </c>
      <c r="G65" s="37">
        <f t="shared" si="14"/>
        <v>4.1666666666666533E-2</v>
      </c>
      <c r="H65" s="37">
        <f t="shared" si="14"/>
        <v>5.3472222222222178E-2</v>
      </c>
      <c r="I65" s="37">
        <f t="shared" si="14"/>
        <v>7.4999999999999997E-2</v>
      </c>
      <c r="J65" s="37">
        <f t="shared" si="14"/>
        <v>9.5138888888888884E-2</v>
      </c>
      <c r="K65" s="37">
        <f>MOD(K64+TIME(0,5,0),1)</f>
        <v>0.11458333333333333</v>
      </c>
      <c r="L65" s="37">
        <f t="shared" ref="L65" si="15">MOD(L64+TIME(0,6,0),1)</f>
        <v>0.1340277777777778</v>
      </c>
      <c r="M65" s="37">
        <f>MOD(M64+TIME(0,5,0),1)</f>
        <v>0.1534722222222222</v>
      </c>
    </row>
    <row r="66" spans="1:13" s="3" customFormat="1" ht="20.100000000000001" customHeight="1" x14ac:dyDescent="0.2">
      <c r="A66" s="12" t="s">
        <v>13</v>
      </c>
      <c r="B66" s="6">
        <f>MOD(B65+TIME(0,5,0),1)</f>
        <v>0.94027777777777766</v>
      </c>
      <c r="C66" s="6">
        <f t="shared" ref="C66:E66" si="16">MOD(C65+TIME(0,5,0),1)</f>
        <v>0.96249999999999969</v>
      </c>
      <c r="D66" s="6">
        <f>MOD(D65+TIME(0,5,0),1)</f>
        <v>0.98194444444444429</v>
      </c>
      <c r="E66" s="6">
        <f t="shared" si="16"/>
        <v>3.4722222222218768E-3</v>
      </c>
      <c r="F66" s="6">
        <f>MOD(F65+TIME(0,5,0),1)</f>
        <v>2.3611111111111194E-2</v>
      </c>
      <c r="G66" s="6">
        <f t="shared" ref="G66" si="17">MOD(G65+TIME(0,5,0),1)</f>
        <v>4.5138888888888756E-2</v>
      </c>
      <c r="H66" s="6">
        <f>MOD(H65+TIME(0,5,0),1)</f>
        <v>5.6944444444444402E-2</v>
      </c>
      <c r="I66" s="6">
        <f t="shared" ref="I66" si="18">MOD(I65+TIME(0,5,0),1)</f>
        <v>7.8472222222222221E-2</v>
      </c>
      <c r="J66" s="6">
        <f>MOD(J65+TIME(0,5,0),1)</f>
        <v>9.8611111111111108E-2</v>
      </c>
      <c r="K66" s="6">
        <f t="shared" ref="K66" si="19">MOD(K65+TIME(0,5,0),1)</f>
        <v>0.11805555555555555</v>
      </c>
      <c r="L66" s="6">
        <f>MOD(L65+TIME(0,5,0),1)</f>
        <v>0.13750000000000001</v>
      </c>
      <c r="M66" s="6">
        <f t="shared" ref="M66" si="20">MOD(M65+TIME(0,5,0),1)</f>
        <v>0.15694444444444441</v>
      </c>
    </row>
    <row r="67" spans="1:13" s="3" customFormat="1" ht="20.100000000000001" customHeight="1" x14ac:dyDescent="0.2">
      <c r="A67" s="40" t="s">
        <v>0</v>
      </c>
      <c r="B67" s="41" t="s">
        <v>33</v>
      </c>
      <c r="C67" s="41" t="s">
        <v>34</v>
      </c>
      <c r="D67" s="41" t="s">
        <v>34</v>
      </c>
      <c r="E67" s="41" t="s">
        <v>35</v>
      </c>
      <c r="F67" s="41" t="s">
        <v>35</v>
      </c>
      <c r="G67" s="42" t="s">
        <v>26</v>
      </c>
      <c r="H67" s="42" t="s">
        <v>26</v>
      </c>
      <c r="I67" s="42" t="s">
        <v>26</v>
      </c>
      <c r="J67" s="42" t="s">
        <v>26</v>
      </c>
      <c r="K67" s="42" t="s">
        <v>26</v>
      </c>
      <c r="L67" s="41" t="s">
        <v>36</v>
      </c>
      <c r="M67" s="42" t="s">
        <v>26</v>
      </c>
    </row>
    <row r="68" spans="1:13" s="3" customFormat="1" ht="20.100000000000001" customHeight="1" x14ac:dyDescent="0.2">
      <c r="A68" s="38" t="s">
        <v>18</v>
      </c>
      <c r="B68" s="39">
        <v>0.94097222222222221</v>
      </c>
      <c r="C68" s="39">
        <v>0.98263888888888884</v>
      </c>
      <c r="D68" s="39">
        <v>0.98263888888888884</v>
      </c>
      <c r="E68" s="39">
        <v>2.4305555555555556E-2</v>
      </c>
      <c r="F68" s="39">
        <v>2.4305555555555556E-2</v>
      </c>
      <c r="G68" s="39" t="s">
        <v>25</v>
      </c>
      <c r="H68" s="39" t="s">
        <v>25</v>
      </c>
      <c r="I68" s="39" t="s">
        <v>25</v>
      </c>
      <c r="J68" s="39" t="s">
        <v>25</v>
      </c>
      <c r="K68" s="39" t="s">
        <v>25</v>
      </c>
      <c r="L68" s="39">
        <v>0.1388888888888889</v>
      </c>
      <c r="M68" s="39" t="s">
        <v>25</v>
      </c>
    </row>
    <row r="69" spans="1:13" s="3" customFormat="1" ht="20.100000000000001" customHeight="1" x14ac:dyDescent="0.2">
      <c r="A69" s="17"/>
      <c r="B69" s="17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3" x14ac:dyDescent="0.2">
      <c r="A70" s="1"/>
      <c r="B70" s="1"/>
      <c r="C70" s="1"/>
    </row>
    <row r="71" spans="1:13" x14ac:dyDescent="0.2">
      <c r="A71" s="1"/>
      <c r="B71" s="1"/>
      <c r="C71" s="1"/>
    </row>
    <row r="72" spans="1:13" x14ac:dyDescent="0.2">
      <c r="A72" s="1"/>
      <c r="B72" s="1"/>
      <c r="C72" s="1"/>
    </row>
    <row r="73" spans="1:13" x14ac:dyDescent="0.2">
      <c r="A73" s="1"/>
      <c r="B73" s="1"/>
      <c r="C73" s="1"/>
    </row>
    <row r="74" spans="1:13" x14ac:dyDescent="0.2">
      <c r="A74" s="1"/>
      <c r="B74" s="1"/>
      <c r="C74" s="1"/>
    </row>
    <row r="75" spans="1:13" x14ac:dyDescent="0.2">
      <c r="A75" s="1"/>
      <c r="B75" s="1"/>
      <c r="C75" s="1"/>
    </row>
    <row r="76" spans="1:13" x14ac:dyDescent="0.2">
      <c r="A76" s="1"/>
      <c r="B76" s="1"/>
      <c r="C76" s="1"/>
    </row>
    <row r="77" spans="1:13" x14ac:dyDescent="0.2">
      <c r="A77" s="1"/>
      <c r="B77" s="1"/>
      <c r="C77" s="1"/>
    </row>
    <row r="78" spans="1:13" x14ac:dyDescent="0.2">
      <c r="A78" s="1"/>
      <c r="B78" s="1"/>
      <c r="C78" s="1"/>
    </row>
    <row r="79" spans="1:13" x14ac:dyDescent="0.2">
      <c r="A79" s="1"/>
      <c r="B79" s="1"/>
      <c r="C79" s="1"/>
    </row>
    <row r="80" spans="1:13" x14ac:dyDescent="0.2">
      <c r="A80" s="1"/>
      <c r="B80" s="1"/>
      <c r="C80" s="1"/>
    </row>
    <row r="81" spans="1:3" x14ac:dyDescent="0.2">
      <c r="A81" s="1"/>
      <c r="B81" s="1"/>
      <c r="C81" s="1"/>
    </row>
    <row r="82" spans="1:3" x14ac:dyDescent="0.2">
      <c r="A82" s="1"/>
      <c r="B82" s="1"/>
      <c r="C82" s="1"/>
    </row>
    <row r="83" spans="1:3" x14ac:dyDescent="0.2">
      <c r="A83" s="1"/>
      <c r="B83" s="1"/>
      <c r="C83" s="1"/>
    </row>
    <row r="84" spans="1:3" x14ac:dyDescent="0.2">
      <c r="A84" s="1"/>
      <c r="B84" s="1"/>
      <c r="C84" s="1"/>
    </row>
    <row r="85" spans="1:3" x14ac:dyDescent="0.2">
      <c r="A85" s="1"/>
      <c r="B85" s="1"/>
      <c r="C85" s="1"/>
    </row>
    <row r="86" spans="1:3" x14ac:dyDescent="0.2">
      <c r="A86" s="1"/>
      <c r="B86" s="1"/>
      <c r="C86" s="1"/>
    </row>
  </sheetData>
  <mergeCells count="4">
    <mergeCell ref="A45:A48"/>
    <mergeCell ref="A1:M1"/>
    <mergeCell ref="A2:M2"/>
    <mergeCell ref="A11:A14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1200" verticalDpi="1200" r:id="rId1"/>
  <rowBreaks count="1" manualBreakCount="1">
    <brk id="36" max="12" man="1"/>
  </rowBreaks>
  <ignoredErrors>
    <ignoredError sqref="C58:J62 C65:J66 C64:J64 C63:J63 C18:L18 C19:K25 L19:L28 C57 C27:C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TRAIN REPLACEMENT BUS TIMETABLE</vt:lpstr>
      <vt:lpstr>'TRAIN REPLACEMENT BUS TIMETABLE'!Print_Area</vt:lpstr>
    </vt:vector>
  </TitlesOfParts>
  <Company>Sydney Trains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Wagemans, Gus</cp:lastModifiedBy>
  <cp:lastPrinted>2020-05-12T18:31:37Z</cp:lastPrinted>
  <dcterms:created xsi:type="dcterms:W3CDTF">2003-03-24T04:02:06Z</dcterms:created>
  <dcterms:modified xsi:type="dcterms:W3CDTF">2020-05-13T06:02:16Z</dcterms:modified>
</cp:coreProperties>
</file>