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2. Bussing Weekdays\2020\9CCPWD_21221020\"/>
    </mc:Choice>
  </mc:AlternateContent>
  <bookViews>
    <workbookView xWindow="450" yWindow="240" windowWidth="13995" windowHeight="13110"/>
  </bookViews>
  <sheets>
    <sheet name="TRAIN REPLACEMENT TIMETABLE" sheetId="3" r:id="rId1"/>
  </sheets>
  <definedNames>
    <definedName name="_xlnm.Print_Area" localSheetId="0">'TRAIN REPLACEMENT TIMETABLE'!$A$1:$O$135</definedName>
    <definedName name="_xlnm.Print_Titles" localSheetId="0">'TRAIN REPLACEMENT TIMETABLE'!$1:$2</definedName>
  </definedNames>
  <calcPr calcId="152511"/>
</workbook>
</file>

<file path=xl/calcChain.xml><?xml version="1.0" encoding="utf-8"?>
<calcChain xmlns="http://schemas.openxmlformats.org/spreadsheetml/2006/main">
  <c r="B90" i="3" l="1"/>
  <c r="D90" i="3"/>
  <c r="I90" i="3" l="1"/>
  <c r="I89" i="3"/>
  <c r="H90" i="3" l="1"/>
  <c r="H89" i="3" s="1"/>
  <c r="H88" i="3" s="1"/>
  <c r="C131" i="3"/>
  <c r="B131" i="3"/>
  <c r="G114" i="3" l="1"/>
  <c r="G113" i="3" s="1"/>
  <c r="G112" i="3" s="1"/>
  <c r="G111" i="3" s="1"/>
  <c r="E85" i="3"/>
  <c r="E86" i="3" s="1"/>
  <c r="E87" i="3" s="1"/>
  <c r="E90" i="3" s="1"/>
  <c r="C90" i="3"/>
  <c r="C87" i="3"/>
  <c r="C85" i="3"/>
  <c r="C86" i="3" s="1"/>
  <c r="J64" i="3"/>
  <c r="J65" i="3" s="1"/>
  <c r="J66" i="3" s="1"/>
  <c r="H64" i="3"/>
  <c r="H65" i="3" s="1"/>
  <c r="H66" i="3" s="1"/>
  <c r="F64" i="3"/>
  <c r="F65" i="3" s="1"/>
  <c r="F66" i="3" s="1"/>
  <c r="C64" i="3"/>
  <c r="C65" i="3" s="1"/>
  <c r="C66" i="3" s="1"/>
  <c r="D64" i="3"/>
  <c r="D65" i="3" s="1"/>
  <c r="D66" i="3" s="1"/>
  <c r="B66" i="3"/>
  <c r="B64" i="3"/>
  <c r="J63" i="3"/>
  <c r="H63" i="3"/>
  <c r="F63" i="3"/>
  <c r="C63" i="3"/>
  <c r="D63" i="3"/>
  <c r="B63" i="3"/>
  <c r="C36" i="3"/>
  <c r="C37" i="3" s="1"/>
  <c r="B36" i="3"/>
  <c r="B37" i="3" s="1"/>
  <c r="C18" i="3"/>
  <c r="D18" i="3"/>
  <c r="D19" i="3" s="1"/>
  <c r="E18" i="3"/>
  <c r="F18" i="3"/>
  <c r="G18" i="3"/>
  <c r="C19" i="3"/>
  <c r="E19" i="3"/>
  <c r="F19" i="3"/>
  <c r="G19" i="3"/>
  <c r="B18" i="3"/>
  <c r="B19" i="3" s="1"/>
  <c r="C132" i="3"/>
  <c r="C133" i="3" s="1"/>
  <c r="C134" i="3" s="1"/>
  <c r="C135" i="3" s="1"/>
  <c r="B132" i="3"/>
  <c r="B133" i="3" s="1"/>
  <c r="B134" i="3" s="1"/>
  <c r="B135" i="3" s="1"/>
  <c r="G115" i="3"/>
  <c r="F115" i="3"/>
  <c r="F114" i="3" s="1"/>
  <c r="F113" i="3" s="1"/>
  <c r="F112" i="3" s="1"/>
  <c r="F111" i="3" s="1"/>
  <c r="E115" i="3"/>
  <c r="E114" i="3" s="1"/>
  <c r="E113" i="3" s="1"/>
  <c r="E112" i="3" s="1"/>
  <c r="E111" i="3" s="1"/>
  <c r="D115" i="3"/>
  <c r="D114" i="3" s="1"/>
  <c r="D113" i="3" s="1"/>
  <c r="D112" i="3" s="1"/>
  <c r="D111" i="3" s="1"/>
  <c r="C115" i="3"/>
  <c r="C114" i="3" s="1"/>
  <c r="C113" i="3" s="1"/>
  <c r="C112" i="3" s="1"/>
  <c r="C111" i="3" s="1"/>
  <c r="B115" i="3"/>
  <c r="B114" i="3" s="1"/>
  <c r="B113" i="3" s="1"/>
  <c r="G90" i="3"/>
  <c r="G89" i="3" s="1"/>
  <c r="G88" i="3" s="1"/>
  <c r="F90" i="3"/>
  <c r="F89" i="3" s="1"/>
  <c r="F88" i="3" s="1"/>
  <c r="J56" i="3"/>
  <c r="J57" i="3" s="1"/>
  <c r="J58" i="3" s="1"/>
  <c r="J59" i="3" s="1"/>
  <c r="J60" i="3" s="1"/>
  <c r="H56" i="3"/>
  <c r="H57" i="3" s="1"/>
  <c r="H58" i="3" s="1"/>
  <c r="H59" i="3" s="1"/>
  <c r="H60" i="3" s="1"/>
  <c r="F56" i="3"/>
  <c r="F57" i="3" s="1"/>
  <c r="F58" i="3" s="1"/>
  <c r="F59" i="3" s="1"/>
  <c r="F60" i="3" s="1"/>
  <c r="D56" i="3"/>
  <c r="D57" i="3" s="1"/>
  <c r="D58" i="3" s="1"/>
  <c r="D59" i="3" s="1"/>
  <c r="D60" i="3" s="1"/>
  <c r="C56" i="3"/>
  <c r="C57" i="3" s="1"/>
  <c r="C58" i="3" s="1"/>
  <c r="C59" i="3" s="1"/>
  <c r="C60" i="3" s="1"/>
  <c r="B56" i="3"/>
  <c r="B57" i="3" s="1"/>
  <c r="B58" i="3" s="1"/>
  <c r="B59" i="3" s="1"/>
  <c r="B60" i="3" s="1"/>
  <c r="C35" i="3"/>
  <c r="B35" i="3"/>
  <c r="G17" i="3"/>
  <c r="F17" i="3"/>
  <c r="E17" i="3"/>
  <c r="D17" i="3"/>
  <c r="C17" i="3"/>
  <c r="B17" i="3"/>
  <c r="B112" i="3" l="1"/>
  <c r="B111" i="3" s="1"/>
  <c r="B89" i="3"/>
  <c r="B88" i="3" s="1"/>
  <c r="B65" i="3"/>
  <c r="E60" i="3"/>
  <c r="E61" i="3" s="1"/>
  <c r="E62" i="3" s="1"/>
  <c r="E91" i="3"/>
  <c r="E92" i="3" s="1"/>
  <c r="E93" i="3" s="1"/>
  <c r="E94" i="3" s="1"/>
  <c r="D89" i="3"/>
  <c r="D88" i="3" s="1"/>
  <c r="I60" i="3"/>
  <c r="I61" i="3" s="1"/>
  <c r="I62" i="3" s="1"/>
  <c r="G60" i="3"/>
  <c r="G61" i="3" s="1"/>
  <c r="G62" i="3" s="1"/>
  <c r="K60" i="3"/>
  <c r="K61" i="3" s="1"/>
  <c r="K62" i="3" s="1"/>
  <c r="C91" i="3" l="1"/>
  <c r="C92" i="3" s="1"/>
  <c r="C93" i="3" s="1"/>
  <c r="C94" i="3" s="1"/>
</calcChain>
</file>

<file path=xl/sharedStrings.xml><?xml version="1.0" encoding="utf-8"?>
<sst xmlns="http://schemas.openxmlformats.org/spreadsheetml/2006/main" count="291" uniqueCount="70">
  <si>
    <t>Route</t>
  </si>
  <si>
    <t>Vehicle Type</t>
  </si>
  <si>
    <t>Quantity</t>
  </si>
  <si>
    <t>HORNSBY</t>
  </si>
  <si>
    <t>Central Coast &amp; Newcastle Line
Wyong to Newcastle</t>
  </si>
  <si>
    <t>Route 1CN: Hornsby, then Berowra and Gosford</t>
  </si>
  <si>
    <t>Towards Gosford</t>
  </si>
  <si>
    <t>1CN</t>
  </si>
  <si>
    <t>W/C Bus</t>
  </si>
  <si>
    <t>Trip Operating Day (12:00 AM to 11:59 PM)</t>
  </si>
  <si>
    <t>Wednesday</t>
  </si>
  <si>
    <t>Thursday</t>
  </si>
  <si>
    <t>Friday</t>
  </si>
  <si>
    <t>Run Number</t>
  </si>
  <si>
    <t>N191</t>
  </si>
  <si>
    <t>213L</t>
  </si>
  <si>
    <t>N195</t>
  </si>
  <si>
    <t>248G</t>
  </si>
  <si>
    <t>208J</t>
  </si>
  <si>
    <t>231B</t>
  </si>
  <si>
    <t>Train Arrives</t>
  </si>
  <si>
    <t>Berowra</t>
  </si>
  <si>
    <t>GOSFORD</t>
  </si>
  <si>
    <t>293G</t>
  </si>
  <si>
    <t>223M</t>
  </si>
  <si>
    <t>N095</t>
  </si>
  <si>
    <t>258G</t>
  </si>
  <si>
    <t>218J</t>
  </si>
  <si>
    <t>281-</t>
  </si>
  <si>
    <t>Train Departs</t>
  </si>
  <si>
    <t>Train Destination</t>
  </si>
  <si>
    <t>NEWC</t>
  </si>
  <si>
    <t>WYONG</t>
  </si>
  <si>
    <t>Towards Hornsby</t>
  </si>
  <si>
    <t>290F</t>
  </si>
  <si>
    <t>282L</t>
  </si>
  <si>
    <t>280F</t>
  </si>
  <si>
    <t>292L</t>
  </si>
  <si>
    <t>Train Depart</t>
  </si>
  <si>
    <t>SYD</t>
  </si>
  <si>
    <t>Route 2CN: Hornsby, then all stations to Berowra, then Pt Clare, Tascott, Koolewong, Woy Woy</t>
  </si>
  <si>
    <t>Route 50CN - BEROWRA, COWAN, HAWKESBURY RIVER AND RETURN</t>
  </si>
  <si>
    <t>2CN</t>
  </si>
  <si>
    <t>50CN</t>
  </si>
  <si>
    <t>HQ Bus</t>
  </si>
  <si>
    <t>Train Arrival</t>
  </si>
  <si>
    <t>Asquith</t>
  </si>
  <si>
    <t>Mt Colah</t>
  </si>
  <si>
    <t>Mt Kuring-gai</t>
  </si>
  <si>
    <t>Cowan</t>
  </si>
  <si>
    <t>Point Clare</t>
  </si>
  <si>
    <t>Tascott</t>
  </si>
  <si>
    <t>Koolewong</t>
  </si>
  <si>
    <t>WOY WOY</t>
  </si>
  <si>
    <t>N096</t>
  </si>
  <si>
    <t>248W</t>
  </si>
  <si>
    <t>1CN BUS</t>
  </si>
  <si>
    <t>GOSF</t>
  </si>
  <si>
    <t>Route 4CN: Woy Woy, then all stations to Gosford</t>
  </si>
  <si>
    <t>4CN</t>
  </si>
  <si>
    <t>Towards Woy Woy</t>
  </si>
  <si>
    <t>Run No</t>
  </si>
  <si>
    <t>Train arrives</t>
  </si>
  <si>
    <t>SWTT Departure Time</t>
  </si>
  <si>
    <t>Towards Berowra &amp; Hornsby</t>
  </si>
  <si>
    <t>Towards Hawkesbury &amp; Woy Woy</t>
  </si>
  <si>
    <t>Two (2) Weeknights - Wednesday 21st and Thursday 22nd October 2020</t>
  </si>
  <si>
    <t>Bus then continues as required by any passenger to stations between Woy Woy and Wyong</t>
  </si>
  <si>
    <t>BEROWRA</t>
  </si>
  <si>
    <t>HAWKESBURY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</si>
</sst>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1" tint="0.3499862666707357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i/>
      <sz val="12"/>
      <color rgb="FFFF0000"/>
      <name val="Arial"/>
      <family val="2"/>
    </font>
    <font>
      <b/>
      <sz val="14"/>
      <color theme="1" tint="0.34998626667073579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" fontId="8" fillId="0" borderId="3" xfId="0" applyNumberFormat="1" applyFont="1" applyFill="1" applyBorder="1" applyAlignment="1">
      <alignment horizontal="center" vertical="center"/>
    </xf>
    <xf numFmtId="18" fontId="9" fillId="0" borderId="5" xfId="0" applyNumberFormat="1" applyFont="1" applyFill="1" applyBorder="1" applyAlignment="1">
      <alignment horizontal="center" vertical="center"/>
    </xf>
    <xf numFmtId="18" fontId="5" fillId="2" borderId="2" xfId="0" applyNumberFormat="1" applyFont="1" applyFill="1" applyBorder="1" applyAlignment="1">
      <alignment horizontal="center" vertical="center"/>
    </xf>
    <xf numFmtId="18" fontId="9" fillId="0" borderId="7" xfId="0" applyNumberFormat="1" applyFont="1" applyFill="1" applyBorder="1" applyAlignment="1">
      <alignment horizontal="center" vertical="center"/>
    </xf>
    <xf numFmtId="18" fontId="9" fillId="0" borderId="6" xfId="0" applyNumberFormat="1" applyFont="1" applyFill="1" applyBorder="1" applyAlignment="1">
      <alignment horizontal="center" vertical="center"/>
    </xf>
    <xf numFmtId="18" fontId="8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8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8" fontId="9" fillId="0" borderId="7" xfId="0" applyNumberFormat="1" applyFont="1" applyFill="1" applyBorder="1" applyAlignment="1">
      <alignment horizontal="right" vertical="center"/>
    </xf>
    <xf numFmtId="18" fontId="9" fillId="0" borderId="4" xfId="0" applyNumberFormat="1" applyFont="1" applyFill="1" applyBorder="1" applyAlignment="1">
      <alignment horizontal="center" vertical="center"/>
    </xf>
    <xf numFmtId="18" fontId="9" fillId="0" borderId="10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8" fontId="8" fillId="0" borderId="0" xfId="0" applyNumberFormat="1" applyFont="1" applyFill="1" applyBorder="1" applyAlignment="1">
      <alignment horizontal="center" vertical="center"/>
    </xf>
    <xf numFmtId="18" fontId="6" fillId="0" borderId="6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18" fontId="11" fillId="4" borderId="0" xfId="0" applyNumberFormat="1" applyFont="1" applyFill="1" applyBorder="1" applyAlignment="1">
      <alignment horizontal="center" vertical="center" wrapText="1"/>
    </xf>
    <xf numFmtId="18" fontId="11" fillId="4" borderId="1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18" fontId="6" fillId="0" borderId="3" xfId="0" applyNumberFormat="1" applyFont="1" applyFill="1" applyBorder="1" applyAlignment="1">
      <alignment horizontal="center" vertical="center"/>
    </xf>
    <xf numFmtId="18" fontId="6" fillId="2" borderId="3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18" fontId="9" fillId="0" borderId="2" xfId="0" applyNumberFormat="1" applyFont="1" applyFill="1" applyBorder="1" applyAlignment="1">
      <alignment horizontal="center" vertical="center"/>
    </xf>
    <xf numFmtId="18" fontId="9" fillId="2" borderId="2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8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18" fontId="6" fillId="0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8" fontId="13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18" fontId="9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1EF36"/>
      <color rgb="FFFFFF66"/>
      <color rgb="FF59F12F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136"/>
  <sheetViews>
    <sheetView showGridLines="0" tabSelected="1" view="pageBreakPreview" zoomScale="70" zoomScaleNormal="100" zoomScaleSheetLayoutView="70" workbookViewId="0">
      <selection activeCell="F3" sqref="F3"/>
    </sheetView>
  </sheetViews>
  <sheetFormatPr defaultColWidth="9.140625" defaultRowHeight="14.25" x14ac:dyDescent="0.2"/>
  <cols>
    <col min="1" max="1" width="30.28515625" style="21" customWidth="1"/>
    <col min="2" max="6" width="12.85546875" style="21" customWidth="1"/>
    <col min="7" max="12" width="12.85546875" style="1" customWidth="1"/>
    <col min="13" max="15" width="12.7109375" style="1" customWidth="1"/>
    <col min="16" max="16384" width="9.140625" style="1"/>
  </cols>
  <sheetData>
    <row r="1" spans="1:15" ht="50.25" customHeight="1" x14ac:dyDescent="0.2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2" customFormat="1" ht="22.5" customHeight="1" x14ac:dyDescent="0.2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4" customFormat="1" ht="19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s="2" customFormat="1" ht="18" customHeight="1" x14ac:dyDescent="0.2">
      <c r="A4" s="5" t="s">
        <v>5</v>
      </c>
      <c r="B4" s="6"/>
      <c r="C4" s="6"/>
      <c r="D4" s="6"/>
      <c r="E4" s="6"/>
      <c r="F4" s="6"/>
    </row>
    <row r="5" spans="1:15" s="7" customFormat="1" ht="20.10000000000000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s="2" customFormat="1" ht="17.100000000000001" customHeight="1" x14ac:dyDescent="0.2">
      <c r="A6" s="72" t="s">
        <v>6</v>
      </c>
      <c r="B6" s="8"/>
      <c r="C6" s="8"/>
      <c r="D6" s="8"/>
      <c r="E6" s="9"/>
      <c r="F6" s="9"/>
      <c r="G6" s="10"/>
      <c r="H6" s="10"/>
      <c r="I6" s="10"/>
      <c r="J6" s="10"/>
      <c r="K6" s="10"/>
    </row>
    <row r="7" spans="1:15" s="2" customFormat="1" ht="20.100000000000001" customHeight="1" x14ac:dyDescent="0.2">
      <c r="A7" s="42" t="s">
        <v>0</v>
      </c>
      <c r="B7" s="63" t="s">
        <v>7</v>
      </c>
      <c r="C7" s="63" t="s">
        <v>7</v>
      </c>
      <c r="D7" s="63" t="s">
        <v>7</v>
      </c>
      <c r="E7" s="63" t="s">
        <v>7</v>
      </c>
      <c r="F7" s="63" t="s">
        <v>7</v>
      </c>
      <c r="G7" s="63" t="s">
        <v>7</v>
      </c>
      <c r="H7" s="63"/>
      <c r="I7" s="63"/>
      <c r="J7" s="63"/>
      <c r="K7" s="63"/>
      <c r="L7" s="63"/>
      <c r="M7" s="63"/>
      <c r="N7" s="63"/>
      <c r="O7" s="63"/>
    </row>
    <row r="8" spans="1:15" s="2" customFormat="1" ht="20.100000000000001" customHeight="1" x14ac:dyDescent="0.2">
      <c r="A8" s="44" t="s">
        <v>1</v>
      </c>
      <c r="B8" s="50" t="s">
        <v>44</v>
      </c>
      <c r="C8" s="50" t="s">
        <v>44</v>
      </c>
      <c r="D8" s="50" t="s">
        <v>44</v>
      </c>
      <c r="E8" s="50" t="s">
        <v>44</v>
      </c>
      <c r="F8" s="50" t="s">
        <v>44</v>
      </c>
      <c r="G8" s="50" t="s">
        <v>44</v>
      </c>
      <c r="H8" s="50"/>
      <c r="I8" s="50"/>
      <c r="J8" s="50"/>
      <c r="K8" s="50"/>
      <c r="L8" s="50"/>
      <c r="M8" s="50"/>
      <c r="N8" s="50"/>
      <c r="O8" s="50"/>
    </row>
    <row r="9" spans="1:15" s="2" customFormat="1" ht="20.100000000000001" customHeight="1" x14ac:dyDescent="0.2">
      <c r="A9" s="46" t="s">
        <v>2</v>
      </c>
      <c r="B9" s="71">
        <v>2</v>
      </c>
      <c r="C9" s="71">
        <v>2</v>
      </c>
      <c r="D9" s="71">
        <v>2</v>
      </c>
      <c r="E9" s="71">
        <v>2</v>
      </c>
      <c r="F9" s="71">
        <v>2</v>
      </c>
      <c r="G9" s="71">
        <v>2</v>
      </c>
      <c r="H9" s="64"/>
      <c r="I9" s="64"/>
      <c r="J9" s="64"/>
      <c r="K9" s="64"/>
      <c r="L9" s="64"/>
      <c r="M9" s="64"/>
      <c r="N9" s="64"/>
      <c r="O9" s="64"/>
    </row>
    <row r="10" spans="1:15" s="2" customFormat="1" ht="19.5" customHeight="1" x14ac:dyDescent="0.2">
      <c r="A10" s="48" t="s">
        <v>9</v>
      </c>
      <c r="B10" s="45"/>
      <c r="C10" s="45"/>
      <c r="D10" s="45"/>
      <c r="E10" s="45"/>
      <c r="F10" s="45"/>
      <c r="G10" s="45"/>
      <c r="H10" s="45"/>
      <c r="I10" s="50"/>
      <c r="J10" s="50"/>
      <c r="K10" s="50"/>
      <c r="L10" s="50"/>
      <c r="M10" s="50"/>
      <c r="N10" s="50"/>
      <c r="O10" s="50"/>
    </row>
    <row r="11" spans="1:15" s="2" customFormat="1" ht="20.100000000000001" customHeight="1" x14ac:dyDescent="0.2">
      <c r="A11" s="51"/>
      <c r="B11" s="45"/>
      <c r="C11" s="45"/>
      <c r="D11" s="45"/>
      <c r="E11" s="45"/>
      <c r="F11" s="45"/>
      <c r="G11" s="45"/>
      <c r="H11" s="45"/>
      <c r="I11" s="50"/>
      <c r="J11" s="50"/>
      <c r="K11" s="50"/>
      <c r="L11" s="50"/>
      <c r="M11" s="50"/>
      <c r="N11" s="50"/>
      <c r="O11" s="50"/>
    </row>
    <row r="12" spans="1:15" s="2" customFormat="1" ht="20.100000000000001" customHeight="1" x14ac:dyDescent="0.2">
      <c r="A12" s="51"/>
      <c r="B12" s="45" t="s">
        <v>10</v>
      </c>
      <c r="C12" s="45" t="s">
        <v>10</v>
      </c>
      <c r="D12" s="45" t="s">
        <v>10</v>
      </c>
      <c r="E12" s="45"/>
      <c r="F12" s="45"/>
      <c r="G12" s="45"/>
      <c r="H12" s="45"/>
      <c r="I12" s="50"/>
      <c r="J12" s="50"/>
      <c r="K12" s="50"/>
      <c r="L12" s="50"/>
      <c r="M12" s="50"/>
      <c r="N12" s="50"/>
      <c r="O12" s="50"/>
    </row>
    <row r="13" spans="1:15" s="2" customFormat="1" ht="20.100000000000001" customHeight="1" x14ac:dyDescent="0.2">
      <c r="A13" s="51"/>
      <c r="B13" s="45" t="s">
        <v>11</v>
      </c>
      <c r="C13" s="45" t="s">
        <v>11</v>
      </c>
      <c r="D13" s="45" t="s">
        <v>11</v>
      </c>
      <c r="E13" s="45" t="s">
        <v>11</v>
      </c>
      <c r="F13" s="45" t="s">
        <v>11</v>
      </c>
      <c r="G13" s="45" t="s">
        <v>11</v>
      </c>
      <c r="H13" s="45"/>
      <c r="I13" s="50"/>
      <c r="J13" s="50"/>
      <c r="K13" s="50"/>
      <c r="L13" s="50"/>
      <c r="M13" s="50"/>
      <c r="N13" s="50"/>
      <c r="O13" s="50"/>
    </row>
    <row r="14" spans="1:15" s="2" customFormat="1" ht="20.100000000000001" customHeight="1" x14ac:dyDescent="0.2">
      <c r="A14" s="52"/>
      <c r="B14" s="45"/>
      <c r="C14" s="45"/>
      <c r="D14" s="45"/>
      <c r="E14" s="45" t="s">
        <v>12</v>
      </c>
      <c r="F14" s="45" t="s">
        <v>12</v>
      </c>
      <c r="G14" s="45" t="s">
        <v>12</v>
      </c>
      <c r="H14" s="45"/>
      <c r="I14" s="50"/>
      <c r="J14" s="50"/>
      <c r="K14" s="50"/>
      <c r="L14" s="50"/>
      <c r="M14" s="50"/>
      <c r="N14" s="50"/>
      <c r="O14" s="50"/>
    </row>
    <row r="15" spans="1:15" s="2" customFormat="1" ht="20.100000000000001" customHeight="1" x14ac:dyDescent="0.2">
      <c r="A15" s="65" t="s">
        <v>13</v>
      </c>
      <c r="B15" s="32" t="s">
        <v>14</v>
      </c>
      <c r="C15" s="32" t="s">
        <v>15</v>
      </c>
      <c r="D15" s="32" t="s">
        <v>16</v>
      </c>
      <c r="E15" s="32" t="s">
        <v>17</v>
      </c>
      <c r="F15" s="32" t="s">
        <v>18</v>
      </c>
      <c r="G15" s="32" t="s">
        <v>19</v>
      </c>
      <c r="H15" s="43"/>
      <c r="I15" s="43"/>
      <c r="J15" s="43"/>
      <c r="K15" s="43"/>
      <c r="L15" s="43"/>
      <c r="M15" s="43"/>
      <c r="N15" s="43"/>
      <c r="O15" s="43"/>
    </row>
    <row r="16" spans="1:15" s="2" customFormat="1" ht="20.100000000000001" customHeight="1" x14ac:dyDescent="0.2">
      <c r="A16" s="46" t="s">
        <v>20</v>
      </c>
      <c r="B16" s="31">
        <v>0.91111111111111109</v>
      </c>
      <c r="C16" s="31">
        <v>0.93333333333333324</v>
      </c>
      <c r="D16" s="31">
        <v>0.9784722222222223</v>
      </c>
      <c r="E16" s="31">
        <v>1.7361111111111112E-2</v>
      </c>
      <c r="F16" s="31">
        <v>5.7638888888888885E-2</v>
      </c>
      <c r="G16" s="31">
        <v>9.7916666666666666E-2</v>
      </c>
      <c r="H16" s="53"/>
      <c r="I16" s="53"/>
      <c r="J16" s="53"/>
      <c r="K16" s="53"/>
      <c r="L16" s="53"/>
      <c r="M16" s="53"/>
      <c r="N16" s="53"/>
      <c r="O16" s="53"/>
    </row>
    <row r="17" spans="1:15" s="2" customFormat="1" ht="20.100000000000001" customHeight="1" x14ac:dyDescent="0.2">
      <c r="A17" s="44" t="s">
        <v>3</v>
      </c>
      <c r="B17" s="16">
        <f t="shared" ref="B17:G17" si="0">MOD(B16+TIME(0,5,0),1)</f>
        <v>0.9145833333333333</v>
      </c>
      <c r="C17" s="16">
        <f t="shared" si="0"/>
        <v>0.93680555555555545</v>
      </c>
      <c r="D17" s="16">
        <f t="shared" si="0"/>
        <v>0.98194444444444451</v>
      </c>
      <c r="E17" s="16">
        <f t="shared" si="0"/>
        <v>2.0833333333333336E-2</v>
      </c>
      <c r="F17" s="16">
        <f t="shared" si="0"/>
        <v>6.1111111111111109E-2</v>
      </c>
      <c r="G17" s="16">
        <f t="shared" si="0"/>
        <v>0.10138888888888889</v>
      </c>
      <c r="H17" s="56"/>
      <c r="I17" s="57"/>
      <c r="J17" s="57"/>
      <c r="K17" s="57"/>
      <c r="L17" s="57"/>
      <c r="M17" s="57"/>
      <c r="N17" s="57"/>
      <c r="O17" s="57"/>
    </row>
    <row r="18" spans="1:15" s="2" customFormat="1" ht="20.100000000000001" customHeight="1" x14ac:dyDescent="0.2">
      <c r="A18" s="44" t="s">
        <v>21</v>
      </c>
      <c r="B18" s="18">
        <f>MOD(B17+TIME(0,13,0),1)</f>
        <v>0.92361111111111105</v>
      </c>
      <c r="C18" s="18">
        <f t="shared" ref="C18:G18" si="1">MOD(C17+TIME(0,13,0),1)</f>
        <v>0.94583333333333319</v>
      </c>
      <c r="D18" s="18">
        <f t="shared" si="1"/>
        <v>0.99097222222222225</v>
      </c>
      <c r="E18" s="18">
        <f t="shared" si="1"/>
        <v>2.9861111111111116E-2</v>
      </c>
      <c r="F18" s="18">
        <f t="shared" si="1"/>
        <v>7.013888888888889E-2</v>
      </c>
      <c r="G18" s="18">
        <f t="shared" si="1"/>
        <v>0.11041666666666666</v>
      </c>
      <c r="H18" s="56"/>
      <c r="I18" s="57"/>
      <c r="J18" s="57"/>
      <c r="K18" s="57"/>
      <c r="L18" s="57"/>
      <c r="M18" s="57"/>
      <c r="N18" s="57"/>
      <c r="O18" s="57"/>
    </row>
    <row r="19" spans="1:15" s="2" customFormat="1" ht="19.5" customHeight="1" x14ac:dyDescent="0.2">
      <c r="A19" s="44" t="s">
        <v>22</v>
      </c>
      <c r="B19" s="19">
        <f>MOD(B18+TIME(0,34,0),1)</f>
        <v>0.94722222222222219</v>
      </c>
      <c r="C19" s="19">
        <f t="shared" ref="C19:G19" si="2">MOD(C18+TIME(0,34,0),1)</f>
        <v>0.96944444444444433</v>
      </c>
      <c r="D19" s="19">
        <f t="shared" si="2"/>
        <v>1.4583333333333393E-2</v>
      </c>
      <c r="E19" s="19">
        <f t="shared" si="2"/>
        <v>5.3472222222222227E-2</v>
      </c>
      <c r="F19" s="19">
        <f t="shared" si="2"/>
        <v>9.375E-2</v>
      </c>
      <c r="G19" s="19">
        <f t="shared" si="2"/>
        <v>0.13402777777777777</v>
      </c>
      <c r="H19" s="56"/>
      <c r="I19" s="57"/>
      <c r="J19" s="57"/>
      <c r="K19" s="57"/>
      <c r="L19" s="57"/>
      <c r="M19" s="57"/>
      <c r="N19" s="57"/>
      <c r="O19" s="57"/>
    </row>
    <row r="20" spans="1:15" s="2" customFormat="1" ht="20.100000000000001" customHeight="1" x14ac:dyDescent="0.2">
      <c r="A20" s="65" t="s">
        <v>13</v>
      </c>
      <c r="B20" s="66" t="s">
        <v>23</v>
      </c>
      <c r="C20" s="66" t="s">
        <v>24</v>
      </c>
      <c r="D20" s="66" t="s">
        <v>25</v>
      </c>
      <c r="E20" s="66" t="s">
        <v>26</v>
      </c>
      <c r="F20" s="66" t="s">
        <v>27</v>
      </c>
      <c r="G20" s="66" t="s">
        <v>28</v>
      </c>
      <c r="H20" s="43"/>
      <c r="I20" s="43"/>
      <c r="J20" s="43"/>
      <c r="K20" s="43"/>
      <c r="L20" s="43"/>
      <c r="M20" s="43"/>
      <c r="N20" s="43"/>
      <c r="O20" s="43"/>
    </row>
    <row r="21" spans="1:15" s="2" customFormat="1" ht="20.100000000000001" customHeight="1" x14ac:dyDescent="0.2">
      <c r="A21" s="67" t="s">
        <v>29</v>
      </c>
      <c r="B21" s="68">
        <v>0.95277777777777783</v>
      </c>
      <c r="C21" s="68">
        <v>0.97430555555555554</v>
      </c>
      <c r="D21" s="68">
        <v>2.013888888888889E-2</v>
      </c>
      <c r="E21" s="68">
        <v>5.8333333333333327E-2</v>
      </c>
      <c r="F21" s="68">
        <v>9.930555555555555E-2</v>
      </c>
      <c r="G21" s="68">
        <v>0.13958333333333334</v>
      </c>
      <c r="H21" s="68"/>
      <c r="I21" s="68"/>
      <c r="J21" s="68"/>
      <c r="K21" s="68"/>
      <c r="L21" s="68"/>
      <c r="M21" s="68"/>
      <c r="N21" s="68"/>
      <c r="O21" s="68"/>
    </row>
    <row r="22" spans="1:15" s="2" customFormat="1" ht="20.100000000000001" customHeight="1" x14ac:dyDescent="0.2">
      <c r="A22" s="69" t="s">
        <v>30</v>
      </c>
      <c r="B22" s="70" t="s">
        <v>31</v>
      </c>
      <c r="C22" s="70" t="s">
        <v>31</v>
      </c>
      <c r="D22" s="70" t="s">
        <v>31</v>
      </c>
      <c r="E22" s="70" t="s">
        <v>31</v>
      </c>
      <c r="F22" s="70" t="s">
        <v>32</v>
      </c>
      <c r="G22" s="70" t="s">
        <v>31</v>
      </c>
      <c r="H22" s="53"/>
      <c r="I22" s="53"/>
      <c r="J22" s="53"/>
      <c r="K22" s="53"/>
      <c r="L22" s="53"/>
      <c r="M22" s="53"/>
      <c r="N22" s="53"/>
      <c r="O22" s="53"/>
    </row>
    <row r="23" spans="1:15" s="7" customFormat="1" ht="20.100000000000001" customHeight="1" x14ac:dyDescent="0.2">
      <c r="A23" s="2"/>
      <c r="B23" s="4"/>
      <c r="C23" s="4"/>
      <c r="D23" s="4"/>
      <c r="E23" s="4"/>
      <c r="F23" s="4"/>
      <c r="G23" s="4"/>
      <c r="H23" s="4"/>
      <c r="I23" s="2"/>
      <c r="J23" s="2"/>
      <c r="K23" s="2"/>
      <c r="L23" s="2"/>
      <c r="M23" s="2"/>
    </row>
    <row r="24" spans="1:15" s="2" customFormat="1" ht="17.100000000000001" customHeight="1" x14ac:dyDescent="0.2">
      <c r="A24" s="72" t="s">
        <v>33</v>
      </c>
      <c r="B24" s="8"/>
      <c r="C24" s="8"/>
      <c r="D24" s="8"/>
      <c r="E24" s="9"/>
      <c r="F24" s="9"/>
      <c r="G24" s="10"/>
      <c r="H24" s="10"/>
      <c r="I24" s="10"/>
      <c r="J24" s="10"/>
      <c r="K24" s="10"/>
    </row>
    <row r="25" spans="1:15" s="2" customFormat="1" ht="20.100000000000001" customHeight="1" x14ac:dyDescent="0.2">
      <c r="A25" s="42" t="s">
        <v>0</v>
      </c>
      <c r="B25" s="63" t="s">
        <v>7</v>
      </c>
      <c r="C25" s="63" t="s">
        <v>7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s="2" customFormat="1" ht="20.100000000000001" customHeight="1" x14ac:dyDescent="0.2">
      <c r="A26" s="44" t="s">
        <v>1</v>
      </c>
      <c r="B26" s="45" t="s">
        <v>44</v>
      </c>
      <c r="C26" s="45" t="s">
        <v>44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s="2" customFormat="1" ht="20.100000000000001" customHeight="1" x14ac:dyDescent="0.2">
      <c r="A27" s="46" t="s">
        <v>2</v>
      </c>
      <c r="B27" s="47">
        <v>2</v>
      </c>
      <c r="C27" s="47">
        <v>2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s="2" customFormat="1" ht="19.5" customHeight="1" x14ac:dyDescent="0.2">
      <c r="A28" s="48" t="s">
        <v>9</v>
      </c>
      <c r="B28" s="45"/>
      <c r="C28" s="45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s="2" customFormat="1" ht="20.100000000000001" customHeight="1" x14ac:dyDescent="0.2">
      <c r="A29" s="51"/>
      <c r="B29" s="45"/>
      <c r="C29" s="45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s="2" customFormat="1" ht="19.5" customHeight="1" x14ac:dyDescent="0.2">
      <c r="A30" s="51"/>
      <c r="B30" s="45" t="s">
        <v>10</v>
      </c>
      <c r="C30" s="45" t="s">
        <v>10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s="2" customFormat="1" ht="20.100000000000001" customHeight="1" x14ac:dyDescent="0.2">
      <c r="A31" s="51"/>
      <c r="B31" s="45" t="s">
        <v>11</v>
      </c>
      <c r="C31" s="45" t="s">
        <v>11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s="2" customFormat="1" ht="20.100000000000001" customHeight="1" x14ac:dyDescent="0.2">
      <c r="A32" s="52"/>
      <c r="B32" s="45"/>
      <c r="C32" s="4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s="2" customFormat="1" ht="20.100000000000001" customHeight="1" x14ac:dyDescent="0.2">
      <c r="A33" s="65" t="s">
        <v>13</v>
      </c>
      <c r="B33" s="32" t="s">
        <v>34</v>
      </c>
      <c r="C33" s="32" t="s">
        <v>35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s="2" customFormat="1" ht="20.100000000000001" customHeight="1" x14ac:dyDescent="0.2">
      <c r="A34" s="46" t="s">
        <v>20</v>
      </c>
      <c r="B34" s="31">
        <v>0.92499999999999993</v>
      </c>
      <c r="C34" s="31">
        <v>0.96736111111111101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s="2" customFormat="1" ht="20.100000000000001" customHeight="1" x14ac:dyDescent="0.2">
      <c r="A35" s="44" t="s">
        <v>22</v>
      </c>
      <c r="B35" s="16">
        <f>MOD(B34+TIME(0,5,0),1)</f>
        <v>0.92847222222222214</v>
      </c>
      <c r="C35" s="16">
        <f>MOD(C34+TIME(0,5,0),1)</f>
        <v>0.97083333333333321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spans="1:15" s="2" customFormat="1" ht="20.100000000000001" customHeight="1" x14ac:dyDescent="0.2">
      <c r="A36" s="44" t="s">
        <v>21</v>
      </c>
      <c r="B36" s="18">
        <f>MOD(B35+TIME(0,34,0),1)</f>
        <v>0.95208333333333328</v>
      </c>
      <c r="C36" s="18">
        <f>MOD(C35+TIME(0,34,0),1)</f>
        <v>0.99444444444444435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 s="2" customFormat="1" ht="19.5" customHeight="1" x14ac:dyDescent="0.2">
      <c r="A37" s="44" t="s">
        <v>3</v>
      </c>
      <c r="B37" s="19">
        <f>MOD(B36+TIME(0,13,0),1)</f>
        <v>0.96111111111111103</v>
      </c>
      <c r="C37" s="19">
        <f>MOD(C36+TIME(0,13,0),1)</f>
        <v>3.4722222222220989E-3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 s="2" customFormat="1" ht="20.100000000000001" customHeight="1" x14ac:dyDescent="0.2">
      <c r="A38" s="65" t="s">
        <v>13</v>
      </c>
      <c r="B38" s="66" t="s">
        <v>36</v>
      </c>
      <c r="C38" s="66" t="s">
        <v>37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s="2" customFormat="1" ht="20.100000000000001" customHeight="1" x14ac:dyDescent="0.2">
      <c r="A39" s="67" t="s">
        <v>38</v>
      </c>
      <c r="B39" s="68">
        <v>0.97222222222222221</v>
      </c>
      <c r="C39" s="68">
        <v>1.1805555555555555E-2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s="2" customFormat="1" ht="20.100000000000001" customHeight="1" x14ac:dyDescent="0.2">
      <c r="A40" s="69" t="s">
        <v>30</v>
      </c>
      <c r="B40" s="70" t="s">
        <v>39</v>
      </c>
      <c r="C40" s="70" t="s">
        <v>39</v>
      </c>
      <c r="D40" s="71"/>
      <c r="E40" s="71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s="2" customFormat="1" ht="20.100000000000001" customHeight="1" x14ac:dyDescent="0.2">
      <c r="A41" s="21"/>
      <c r="B41" s="21"/>
      <c r="C41" s="21"/>
      <c r="D41" s="21"/>
      <c r="E41" s="21"/>
      <c r="F41" s="21"/>
      <c r="G41" s="1"/>
      <c r="H41" s="1"/>
      <c r="I41" s="1"/>
      <c r="J41" s="1"/>
      <c r="K41" s="1"/>
      <c r="L41" s="1"/>
    </row>
    <row r="42" spans="1:15" s="2" customFormat="1" ht="19.5" customHeight="1" x14ac:dyDescent="0.2">
      <c r="A42" s="5" t="s">
        <v>40</v>
      </c>
      <c r="B42" s="6"/>
      <c r="C42" s="6"/>
      <c r="D42" s="6"/>
      <c r="E42" s="6"/>
      <c r="F42" s="6"/>
      <c r="L42" s="22"/>
    </row>
    <row r="43" spans="1:15" s="2" customFormat="1" ht="19.5" customHeight="1" x14ac:dyDescent="0.2">
      <c r="A43" s="5" t="s">
        <v>41</v>
      </c>
      <c r="B43" s="6"/>
      <c r="C43" s="6"/>
      <c r="D43" s="6"/>
      <c r="E43" s="6"/>
      <c r="F43" s="6"/>
      <c r="L43" s="22"/>
    </row>
    <row r="44" spans="1:15" s="2" customFormat="1" ht="18.600000000000001" customHeight="1" x14ac:dyDescent="0.2">
      <c r="A44" s="6"/>
      <c r="B44" s="6"/>
      <c r="C44" s="6"/>
      <c r="D44" s="6"/>
      <c r="E44" s="6"/>
      <c r="F44" s="6"/>
      <c r="L44" s="22"/>
    </row>
    <row r="45" spans="1:15" s="2" customFormat="1" ht="17.100000000000001" customHeight="1" x14ac:dyDescent="0.2">
      <c r="A45" s="72" t="s">
        <v>65</v>
      </c>
      <c r="B45" s="39"/>
      <c r="C45" s="39"/>
      <c r="D45" s="39"/>
      <c r="E45" s="40"/>
      <c r="F45" s="40"/>
      <c r="G45" s="41"/>
      <c r="H45" s="41"/>
      <c r="I45" s="41"/>
      <c r="J45" s="41"/>
      <c r="K45" s="41"/>
      <c r="L45" s="4"/>
    </row>
    <row r="46" spans="1:15" s="2" customFormat="1" ht="20.100000000000001" customHeight="1" x14ac:dyDescent="0.2">
      <c r="A46" s="42" t="s">
        <v>0</v>
      </c>
      <c r="B46" s="43" t="s">
        <v>42</v>
      </c>
      <c r="C46" s="43" t="s">
        <v>42</v>
      </c>
      <c r="D46" s="43" t="s">
        <v>42</v>
      </c>
      <c r="E46" s="43" t="s">
        <v>43</v>
      </c>
      <c r="F46" s="43" t="s">
        <v>42</v>
      </c>
      <c r="G46" s="43" t="s">
        <v>43</v>
      </c>
      <c r="H46" s="43" t="s">
        <v>42</v>
      </c>
      <c r="I46" s="43" t="s">
        <v>43</v>
      </c>
      <c r="J46" s="43" t="s">
        <v>42</v>
      </c>
      <c r="K46" s="43" t="s">
        <v>43</v>
      </c>
      <c r="L46" s="14"/>
      <c r="M46" s="11"/>
      <c r="N46" s="11"/>
      <c r="O46" s="11"/>
    </row>
    <row r="47" spans="1:15" s="2" customFormat="1" ht="20.100000000000001" customHeight="1" x14ac:dyDescent="0.2">
      <c r="A47" s="44" t="s">
        <v>1</v>
      </c>
      <c r="B47" s="45" t="s">
        <v>44</v>
      </c>
      <c r="C47" s="45" t="s">
        <v>44</v>
      </c>
      <c r="D47" s="45" t="s">
        <v>44</v>
      </c>
      <c r="E47" s="45" t="s">
        <v>8</v>
      </c>
      <c r="F47" s="45" t="s">
        <v>44</v>
      </c>
      <c r="G47" s="45" t="s">
        <v>8</v>
      </c>
      <c r="H47" s="45" t="s">
        <v>44</v>
      </c>
      <c r="I47" s="45" t="s">
        <v>8</v>
      </c>
      <c r="J47" s="45" t="s">
        <v>44</v>
      </c>
      <c r="K47" s="45" t="s">
        <v>8</v>
      </c>
      <c r="L47" s="37"/>
      <c r="M47" s="12"/>
      <c r="N47" s="12"/>
      <c r="O47" s="12"/>
    </row>
    <row r="48" spans="1:15" s="2" customFormat="1" ht="20.100000000000001" customHeight="1" x14ac:dyDescent="0.2">
      <c r="A48" s="46" t="s">
        <v>2</v>
      </c>
      <c r="B48" s="47">
        <v>2</v>
      </c>
      <c r="C48" s="47">
        <v>2</v>
      </c>
      <c r="D48" s="47">
        <v>2</v>
      </c>
      <c r="E48" s="47">
        <v>1</v>
      </c>
      <c r="F48" s="47">
        <v>2</v>
      </c>
      <c r="G48" s="47">
        <v>1</v>
      </c>
      <c r="H48" s="47">
        <v>2</v>
      </c>
      <c r="I48" s="47">
        <v>1</v>
      </c>
      <c r="J48" s="47">
        <v>2</v>
      </c>
      <c r="K48" s="47">
        <v>1</v>
      </c>
      <c r="L48" s="38"/>
      <c r="M48" s="13"/>
      <c r="N48" s="13"/>
      <c r="O48" s="13"/>
    </row>
    <row r="49" spans="1:15" s="2" customFormat="1" ht="19.5" customHeight="1" x14ac:dyDescent="0.2">
      <c r="A49" s="48" t="s">
        <v>9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9"/>
      <c r="N49" s="50"/>
      <c r="O49" s="49"/>
    </row>
    <row r="50" spans="1:15" s="2" customFormat="1" ht="19.5" customHeight="1" x14ac:dyDescent="0.2">
      <c r="A50" s="51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9"/>
      <c r="N50" s="50"/>
      <c r="O50" s="49"/>
    </row>
    <row r="51" spans="1:15" s="2" customFormat="1" ht="20.100000000000001" customHeight="1" x14ac:dyDescent="0.2">
      <c r="A51" s="51"/>
      <c r="B51" s="45" t="s">
        <v>10</v>
      </c>
      <c r="C51" s="45" t="s">
        <v>10</v>
      </c>
      <c r="D51" s="45" t="s">
        <v>10</v>
      </c>
      <c r="E51" s="45" t="s">
        <v>10</v>
      </c>
      <c r="F51" s="45"/>
      <c r="G51" s="45"/>
      <c r="H51" s="45"/>
      <c r="I51" s="45"/>
      <c r="J51" s="45"/>
      <c r="K51" s="45"/>
      <c r="L51" s="45"/>
      <c r="M51" s="50"/>
      <c r="N51" s="50"/>
      <c r="O51" s="50"/>
    </row>
    <row r="52" spans="1:15" s="2" customFormat="1" ht="20.100000000000001" customHeight="1" x14ac:dyDescent="0.2">
      <c r="A52" s="51"/>
      <c r="B52" s="45" t="s">
        <v>11</v>
      </c>
      <c r="C52" s="45" t="s">
        <v>11</v>
      </c>
      <c r="D52" s="45" t="s">
        <v>11</v>
      </c>
      <c r="E52" s="45" t="s">
        <v>11</v>
      </c>
      <c r="F52" s="45" t="s">
        <v>11</v>
      </c>
      <c r="G52" s="45" t="s">
        <v>11</v>
      </c>
      <c r="H52" s="45" t="s">
        <v>11</v>
      </c>
      <c r="I52" s="45" t="s">
        <v>11</v>
      </c>
      <c r="J52" s="45" t="s">
        <v>11</v>
      </c>
      <c r="K52" s="45" t="s">
        <v>11</v>
      </c>
      <c r="L52" s="45"/>
      <c r="M52" s="50"/>
      <c r="N52" s="50"/>
      <c r="O52" s="50"/>
    </row>
    <row r="53" spans="1:15" s="2" customFormat="1" ht="20.100000000000001" customHeight="1" x14ac:dyDescent="0.2">
      <c r="A53" s="52"/>
      <c r="B53" s="45"/>
      <c r="C53" s="45"/>
      <c r="D53" s="45"/>
      <c r="E53" s="45"/>
      <c r="F53" s="45" t="s">
        <v>12</v>
      </c>
      <c r="G53" s="45" t="s">
        <v>12</v>
      </c>
      <c r="H53" s="45" t="s">
        <v>12</v>
      </c>
      <c r="I53" s="45" t="s">
        <v>12</v>
      </c>
      <c r="J53" s="45" t="s">
        <v>12</v>
      </c>
      <c r="K53" s="45" t="s">
        <v>12</v>
      </c>
      <c r="L53" s="45"/>
      <c r="M53" s="50"/>
      <c r="N53" s="50"/>
      <c r="O53" s="50"/>
    </row>
    <row r="54" spans="1:15" s="2" customFormat="1" ht="20.100000000000001" customHeight="1" x14ac:dyDescent="0.2">
      <c r="A54" s="42" t="s">
        <v>13</v>
      </c>
      <c r="B54" s="32" t="s">
        <v>14</v>
      </c>
      <c r="C54" s="32" t="s">
        <v>15</v>
      </c>
      <c r="D54" s="32" t="s">
        <v>16</v>
      </c>
      <c r="E54" s="43"/>
      <c r="F54" s="32" t="s">
        <v>17</v>
      </c>
      <c r="G54" s="43"/>
      <c r="H54" s="32" t="s">
        <v>18</v>
      </c>
      <c r="I54" s="43"/>
      <c r="J54" s="32" t="s">
        <v>19</v>
      </c>
      <c r="K54" s="43"/>
      <c r="L54" s="43"/>
      <c r="M54" s="43"/>
      <c r="N54" s="43"/>
      <c r="O54" s="43"/>
    </row>
    <row r="55" spans="1:15" s="2" customFormat="1" ht="20.100000000000001" customHeight="1" x14ac:dyDescent="0.2">
      <c r="A55" s="46" t="s">
        <v>45</v>
      </c>
      <c r="B55" s="31">
        <v>0.91111111111111109</v>
      </c>
      <c r="C55" s="31">
        <v>0.93333333333333324</v>
      </c>
      <c r="D55" s="31">
        <v>0.9784722222222223</v>
      </c>
      <c r="E55" s="53"/>
      <c r="F55" s="31">
        <v>1.7361111111111112E-2</v>
      </c>
      <c r="G55" s="53"/>
      <c r="H55" s="31">
        <v>5.7638888888888885E-2</v>
      </c>
      <c r="I55" s="53"/>
      <c r="J55" s="31">
        <v>9.7916666666666666E-2</v>
      </c>
      <c r="K55" s="53"/>
      <c r="L55" s="53"/>
      <c r="M55" s="54"/>
      <c r="N55" s="54"/>
      <c r="O55" s="54"/>
    </row>
    <row r="56" spans="1:15" s="2" customFormat="1" ht="20.100000000000001" customHeight="1" x14ac:dyDescent="0.2">
      <c r="A56" s="55" t="s">
        <v>3</v>
      </c>
      <c r="B56" s="16">
        <f t="shared" ref="B56" si="3">MOD(B55+TIME(0,5,0),1)</f>
        <v>0.9145833333333333</v>
      </c>
      <c r="C56" s="16">
        <f>MOD(C55+TIME(0,5,0),1)</f>
        <v>0.93680555555555545</v>
      </c>
      <c r="D56" s="16">
        <f>MOD(D55+TIME(0,5,0),1)</f>
        <v>0.98194444444444451</v>
      </c>
      <c r="E56" s="16"/>
      <c r="F56" s="16">
        <f>MOD(F55+TIME(0,5,0),1)</f>
        <v>2.0833333333333336E-2</v>
      </c>
      <c r="G56" s="16"/>
      <c r="H56" s="16">
        <f>MOD(H55+TIME(0,5,0),1)</f>
        <v>6.1111111111111109E-2</v>
      </c>
      <c r="I56" s="16"/>
      <c r="J56" s="16">
        <f>MOD(J55+TIME(0,5,0),1)</f>
        <v>0.10138888888888889</v>
      </c>
      <c r="K56" s="16"/>
      <c r="L56" s="56"/>
      <c r="M56" s="57"/>
      <c r="N56" s="57"/>
      <c r="O56" s="57"/>
    </row>
    <row r="57" spans="1:15" s="2" customFormat="1" ht="20.100000000000001" customHeight="1" x14ac:dyDescent="0.2">
      <c r="A57" s="58" t="s">
        <v>46</v>
      </c>
      <c r="B57" s="18">
        <f t="shared" ref="B57:B58" si="4">MOD(B56+TIME(0,4,0),1)</f>
        <v>0.91736111111111107</v>
      </c>
      <c r="C57" s="18">
        <f>MOD(C56+TIME(0,4,0),1)</f>
        <v>0.93958333333333321</v>
      </c>
      <c r="D57" s="18">
        <f>MOD(D56+TIME(0,4,0),1)</f>
        <v>0.98472222222222228</v>
      </c>
      <c r="E57" s="18"/>
      <c r="F57" s="18">
        <f>MOD(F56+TIME(0,4,0),1)</f>
        <v>2.3611111111111114E-2</v>
      </c>
      <c r="G57" s="18"/>
      <c r="H57" s="18">
        <f>MOD(H56+TIME(0,4,0),1)</f>
        <v>6.3888888888888884E-2</v>
      </c>
      <c r="I57" s="18"/>
      <c r="J57" s="18">
        <f>MOD(J56+TIME(0,4,0),1)</f>
        <v>0.10416666666666667</v>
      </c>
      <c r="K57" s="18"/>
      <c r="L57" s="56"/>
      <c r="M57" s="57"/>
      <c r="N57" s="57"/>
      <c r="O57" s="57"/>
    </row>
    <row r="58" spans="1:15" s="2" customFormat="1" ht="20.100000000000001" customHeight="1" x14ac:dyDescent="0.2">
      <c r="A58" s="58" t="s">
        <v>47</v>
      </c>
      <c r="B58" s="18">
        <f t="shared" si="4"/>
        <v>0.92013888888888884</v>
      </c>
      <c r="C58" s="18">
        <f>MOD(C57+TIME(0,4,0),1)</f>
        <v>0.94236111111111098</v>
      </c>
      <c r="D58" s="18">
        <f>MOD(D57+TIME(0,4,0),1)</f>
        <v>0.98750000000000004</v>
      </c>
      <c r="E58" s="18"/>
      <c r="F58" s="18">
        <f>MOD(F57+TIME(0,4,0),1)</f>
        <v>2.6388888888888892E-2</v>
      </c>
      <c r="G58" s="18"/>
      <c r="H58" s="18">
        <f>MOD(H57+TIME(0,4,0),1)</f>
        <v>6.6666666666666666E-2</v>
      </c>
      <c r="I58" s="18"/>
      <c r="J58" s="18">
        <f>MOD(J57+TIME(0,4,0),1)</f>
        <v>0.10694444444444445</v>
      </c>
      <c r="K58" s="18"/>
      <c r="L58" s="57"/>
      <c r="M58" s="57"/>
      <c r="N58" s="57"/>
      <c r="O58" s="57"/>
    </row>
    <row r="59" spans="1:15" s="2" customFormat="1" ht="20.100000000000001" customHeight="1" x14ac:dyDescent="0.2">
      <c r="A59" s="58" t="s">
        <v>48</v>
      </c>
      <c r="B59" s="18">
        <f t="shared" ref="B59" si="5">MOD(B58+TIME(0,5,0),1)</f>
        <v>0.92361111111111105</v>
      </c>
      <c r="C59" s="18">
        <f>MOD(C58+TIME(0,5,0),1)</f>
        <v>0.94583333333333319</v>
      </c>
      <c r="D59" s="18">
        <f>MOD(D58+TIME(0,5,0),1)</f>
        <v>0.99097222222222225</v>
      </c>
      <c r="E59" s="18"/>
      <c r="F59" s="18">
        <f>MOD(F58+TIME(0,5,0),1)</f>
        <v>2.9861111111111116E-2</v>
      </c>
      <c r="G59" s="18"/>
      <c r="H59" s="18">
        <f>MOD(H58+TIME(0,5,0),1)</f>
        <v>7.013888888888889E-2</v>
      </c>
      <c r="I59" s="18"/>
      <c r="J59" s="18">
        <f>MOD(J58+TIME(0,5,0),1)</f>
        <v>0.11041666666666668</v>
      </c>
      <c r="K59" s="18"/>
      <c r="L59" s="57"/>
      <c r="M59" s="57"/>
      <c r="N59" s="57"/>
      <c r="O59" s="57"/>
    </row>
    <row r="60" spans="1:15" s="2" customFormat="1" ht="19.5" customHeight="1" x14ac:dyDescent="0.2">
      <c r="A60" s="58" t="s">
        <v>68</v>
      </c>
      <c r="B60" s="18">
        <f t="shared" ref="B60" si="6">MOD(B59+TIME(0,6,0),1)</f>
        <v>0.9277777777777777</v>
      </c>
      <c r="C60" s="18">
        <f>MOD(C59+TIME(0,6,0),1)</f>
        <v>0.94999999999999984</v>
      </c>
      <c r="D60" s="18">
        <f>MOD(D59+TIME(0,6,0),1)</f>
        <v>0.99513888888888891</v>
      </c>
      <c r="E60" s="18">
        <f>D60+"0:03"</f>
        <v>0.99722222222222223</v>
      </c>
      <c r="F60" s="18">
        <f>MOD(F59+TIME(0,6,0),1)</f>
        <v>3.4027777777777782E-2</v>
      </c>
      <c r="G60" s="18">
        <f>F60+"0:03"</f>
        <v>3.6111111111111115E-2</v>
      </c>
      <c r="H60" s="18">
        <f>MOD(H59+TIME(0,6,0),1)</f>
        <v>7.4305555555555555E-2</v>
      </c>
      <c r="I60" s="18">
        <f>H60+"0:03"</f>
        <v>7.6388888888888895E-2</v>
      </c>
      <c r="J60" s="18">
        <f>MOD(J59+TIME(0,6,0),1)</f>
        <v>0.11458333333333334</v>
      </c>
      <c r="K60" s="18">
        <f>J60+"0:03"</f>
        <v>0.11666666666666668</v>
      </c>
      <c r="L60" s="50"/>
      <c r="M60" s="57"/>
      <c r="N60" s="50"/>
      <c r="O60" s="57"/>
    </row>
    <row r="61" spans="1:15" s="2" customFormat="1" ht="19.5" customHeight="1" x14ac:dyDescent="0.2">
      <c r="A61" s="58" t="s">
        <v>49</v>
      </c>
      <c r="B61" s="18"/>
      <c r="C61" s="18"/>
      <c r="D61" s="18"/>
      <c r="E61" s="18">
        <f>MOD(E60+TIME(0,4,0),1)</f>
        <v>0</v>
      </c>
      <c r="F61" s="18"/>
      <c r="G61" s="18">
        <f>MOD(G60+TIME(0,4,0),1)</f>
        <v>3.888888888888889E-2</v>
      </c>
      <c r="H61" s="18"/>
      <c r="I61" s="18">
        <f>MOD(I60+TIME(0,4,0),1)</f>
        <v>7.9166666666666677E-2</v>
      </c>
      <c r="J61" s="18"/>
      <c r="K61" s="18">
        <f>MOD(K60+TIME(0,4,0),1)</f>
        <v>0.11944444444444446</v>
      </c>
      <c r="L61" s="50"/>
      <c r="M61" s="57"/>
      <c r="N61" s="50"/>
      <c r="O61" s="57"/>
    </row>
    <row r="62" spans="1:15" s="2" customFormat="1" ht="19.5" customHeight="1" x14ac:dyDescent="0.2">
      <c r="A62" s="58" t="s">
        <v>69</v>
      </c>
      <c r="B62" s="18"/>
      <c r="C62" s="18"/>
      <c r="D62" s="18"/>
      <c r="E62" s="18">
        <f>MOD(E61+TIME(0,14,0),1)</f>
        <v>9.7222222222222224E-3</v>
      </c>
      <c r="F62" s="18"/>
      <c r="G62" s="18">
        <f>MOD(G61+TIME(0,14,0),1)</f>
        <v>4.8611111111111112E-2</v>
      </c>
      <c r="H62" s="18"/>
      <c r="I62" s="18">
        <f>MOD(I61+TIME(0,14,0),1)</f>
        <v>8.8888888888888906E-2</v>
      </c>
      <c r="J62" s="18"/>
      <c r="K62" s="18">
        <f>MOD(K61+TIME(0,14,0),1)</f>
        <v>0.12916666666666668</v>
      </c>
      <c r="L62" s="50"/>
      <c r="M62" s="57"/>
      <c r="N62" s="50"/>
      <c r="O62" s="57"/>
    </row>
    <row r="63" spans="1:15" s="2" customFormat="1" ht="20.100000000000001" customHeight="1" x14ac:dyDescent="0.2">
      <c r="A63" s="58" t="s">
        <v>50</v>
      </c>
      <c r="B63" s="18">
        <f>MOD(B60+TIME(0,33,0),1)</f>
        <v>0.9506944444444444</v>
      </c>
      <c r="C63" s="18">
        <f t="shared" ref="C63:J63" si="7">MOD(C60+TIME(0,33,0),1)</f>
        <v>0.97291666666666654</v>
      </c>
      <c r="D63" s="18">
        <f t="shared" si="7"/>
        <v>1.8055555555555491E-2</v>
      </c>
      <c r="E63" s="18"/>
      <c r="F63" s="18">
        <f t="shared" si="7"/>
        <v>5.694444444444445E-2</v>
      </c>
      <c r="G63" s="18"/>
      <c r="H63" s="18">
        <f t="shared" si="7"/>
        <v>9.7222222222222224E-2</v>
      </c>
      <c r="I63" s="18"/>
      <c r="J63" s="18">
        <f t="shared" si="7"/>
        <v>0.13750000000000001</v>
      </c>
      <c r="K63" s="18"/>
      <c r="L63" s="50"/>
      <c r="M63" s="57"/>
      <c r="N63" s="50"/>
      <c r="O63" s="57"/>
    </row>
    <row r="64" spans="1:15" s="2" customFormat="1" ht="20.100000000000001" customHeight="1" x14ac:dyDescent="0.2">
      <c r="A64" s="58" t="s">
        <v>51</v>
      </c>
      <c r="B64" s="18">
        <f>MOD(B63+TIME(0,3,0),1)</f>
        <v>0.95277777777777772</v>
      </c>
      <c r="C64" s="18">
        <f t="shared" ref="C64:J64" si="8">MOD(C63+TIME(0,3,0),1)</f>
        <v>0.97499999999999987</v>
      </c>
      <c r="D64" s="18">
        <f t="shared" si="8"/>
        <v>2.0138888888888824E-2</v>
      </c>
      <c r="E64" s="18"/>
      <c r="F64" s="18">
        <f t="shared" si="8"/>
        <v>5.9027777777777783E-2</v>
      </c>
      <c r="G64" s="18"/>
      <c r="H64" s="18">
        <f t="shared" si="8"/>
        <v>9.9305555555555564E-2</v>
      </c>
      <c r="I64" s="18"/>
      <c r="J64" s="18">
        <f t="shared" si="8"/>
        <v>0.13958333333333334</v>
      </c>
      <c r="K64" s="18"/>
      <c r="L64" s="57"/>
      <c r="M64" s="57"/>
      <c r="N64" s="57"/>
      <c r="O64" s="57"/>
    </row>
    <row r="65" spans="1:15" s="2" customFormat="1" ht="20.100000000000001" customHeight="1" x14ac:dyDescent="0.2">
      <c r="A65" s="58" t="s">
        <v>52</v>
      </c>
      <c r="B65" s="18">
        <f t="shared" ref="B65:D65" si="9">MOD(B64+TIME(0,3,0),1)</f>
        <v>0.95486111111111105</v>
      </c>
      <c r="C65" s="18">
        <f t="shared" si="9"/>
        <v>0.97708333333333319</v>
      </c>
      <c r="D65" s="18">
        <f t="shared" si="9"/>
        <v>2.2222222222222157E-2</v>
      </c>
      <c r="E65" s="18"/>
      <c r="F65" s="18">
        <f t="shared" ref="F65" si="10">MOD(F64+TIME(0,3,0),1)</f>
        <v>6.1111111111111116E-2</v>
      </c>
      <c r="G65" s="18"/>
      <c r="H65" s="18">
        <f t="shared" ref="H65" si="11">MOD(H64+TIME(0,3,0),1)</f>
        <v>0.1013888888888889</v>
      </c>
      <c r="I65" s="18"/>
      <c r="J65" s="18">
        <f t="shared" ref="J65" si="12">MOD(J64+TIME(0,3,0),1)</f>
        <v>0.14166666666666666</v>
      </c>
      <c r="K65" s="18"/>
      <c r="L65" s="50"/>
      <c r="M65" s="57"/>
      <c r="N65" s="50"/>
      <c r="O65" s="57"/>
    </row>
    <row r="66" spans="1:15" s="2" customFormat="1" ht="20.100000000000001" customHeight="1" x14ac:dyDescent="0.2">
      <c r="A66" s="59" t="s">
        <v>53</v>
      </c>
      <c r="B66" s="19">
        <f>MOD(B65+TIME(0,5,0),1)</f>
        <v>0.95833333333333326</v>
      </c>
      <c r="C66" s="19">
        <f t="shared" ref="C66:J66" si="13">MOD(C65+TIME(0,5,0),1)</f>
        <v>0.9805555555555554</v>
      </c>
      <c r="D66" s="19">
        <f t="shared" si="13"/>
        <v>2.5694444444444381E-2</v>
      </c>
      <c r="E66" s="19"/>
      <c r="F66" s="19">
        <f t="shared" si="13"/>
        <v>6.458333333333334E-2</v>
      </c>
      <c r="G66" s="19"/>
      <c r="H66" s="19">
        <f t="shared" si="13"/>
        <v>0.10486111111111113</v>
      </c>
      <c r="I66" s="19"/>
      <c r="J66" s="19">
        <f t="shared" si="13"/>
        <v>0.14513888888888887</v>
      </c>
      <c r="K66" s="19"/>
      <c r="L66" s="50"/>
      <c r="M66" s="57"/>
      <c r="N66" s="50"/>
      <c r="O66" s="57"/>
    </row>
    <row r="67" spans="1:15" s="2" customFormat="1" ht="20.100000000000001" customHeight="1" x14ac:dyDescent="0.2">
      <c r="A67" s="60"/>
      <c r="B67" s="61"/>
      <c r="C67" s="61"/>
      <c r="D67" s="61"/>
      <c r="E67" s="61"/>
      <c r="F67" s="61"/>
      <c r="G67" s="61"/>
      <c r="H67" s="61"/>
      <c r="I67" s="61"/>
      <c r="J67" s="43"/>
      <c r="K67" s="61"/>
      <c r="L67" s="61"/>
      <c r="M67" s="43"/>
      <c r="N67" s="61"/>
      <c r="O67" s="43"/>
    </row>
    <row r="68" spans="1:15" s="2" customFormat="1" ht="20.100000000000001" customHeight="1" x14ac:dyDescent="0.2">
      <c r="A68" s="6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</row>
    <row r="69" spans="1:15" s="2" customFormat="1" ht="20.100000000000001" customHeight="1" x14ac:dyDescent="0.2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s="2" customFormat="1" ht="19.5" customHeight="1" x14ac:dyDescent="0.2">
      <c r="A70" s="5" t="s">
        <v>40</v>
      </c>
      <c r="B70" s="6"/>
      <c r="C70" s="6"/>
      <c r="D70" s="6"/>
      <c r="E70" s="6"/>
      <c r="F70" s="6"/>
      <c r="L70" s="22"/>
    </row>
    <row r="71" spans="1:15" s="2" customFormat="1" ht="19.5" customHeight="1" x14ac:dyDescent="0.2">
      <c r="A71" s="5" t="s">
        <v>41</v>
      </c>
      <c r="B71" s="6"/>
      <c r="C71" s="6"/>
      <c r="D71" s="6"/>
      <c r="E71" s="6"/>
      <c r="F71" s="6"/>
      <c r="L71" s="22"/>
    </row>
    <row r="72" spans="1:15" ht="19.5" customHeight="1" x14ac:dyDescent="0.2">
      <c r="A72" s="6"/>
      <c r="B72" s="6"/>
      <c r="C72" s="6"/>
      <c r="D72" s="6"/>
      <c r="E72" s="6"/>
      <c r="F72" s="6"/>
      <c r="G72" s="2"/>
      <c r="H72" s="2"/>
      <c r="I72" s="2"/>
      <c r="J72" s="2"/>
      <c r="K72" s="2"/>
      <c r="L72" s="22"/>
      <c r="M72" s="2"/>
      <c r="N72" s="2"/>
      <c r="O72" s="2"/>
    </row>
    <row r="73" spans="1:15" ht="19.5" customHeight="1" x14ac:dyDescent="0.2">
      <c r="A73" s="72" t="s">
        <v>64</v>
      </c>
      <c r="B73" s="8"/>
      <c r="C73" s="8"/>
      <c r="D73" s="8"/>
      <c r="E73" s="9"/>
      <c r="F73" s="9"/>
      <c r="G73" s="10"/>
      <c r="H73" s="10"/>
      <c r="I73" s="10"/>
      <c r="J73" s="10"/>
      <c r="K73" s="10"/>
      <c r="L73" s="2"/>
      <c r="M73" s="2"/>
      <c r="N73" s="2"/>
      <c r="O73" s="2"/>
    </row>
    <row r="74" spans="1:15" ht="19.5" customHeight="1" x14ac:dyDescent="0.2">
      <c r="A74" s="42" t="s">
        <v>0</v>
      </c>
      <c r="B74" s="63" t="s">
        <v>43</v>
      </c>
      <c r="C74" s="63" t="s">
        <v>42</v>
      </c>
      <c r="D74" s="63" t="s">
        <v>43</v>
      </c>
      <c r="E74" s="63" t="s">
        <v>42</v>
      </c>
      <c r="F74" s="63" t="s">
        <v>43</v>
      </c>
      <c r="G74" s="63" t="s">
        <v>43</v>
      </c>
      <c r="H74" s="63" t="s">
        <v>43</v>
      </c>
      <c r="I74" s="63" t="s">
        <v>43</v>
      </c>
      <c r="J74" s="11"/>
      <c r="K74" s="11"/>
      <c r="L74" s="11"/>
      <c r="M74" s="11"/>
      <c r="N74" s="11"/>
      <c r="O74" s="11"/>
    </row>
    <row r="75" spans="1:15" ht="19.5" customHeight="1" x14ac:dyDescent="0.2">
      <c r="A75" s="44" t="s">
        <v>1</v>
      </c>
      <c r="B75" s="50" t="s">
        <v>8</v>
      </c>
      <c r="C75" s="50" t="s">
        <v>44</v>
      </c>
      <c r="D75" s="50" t="s">
        <v>8</v>
      </c>
      <c r="E75" s="50" t="s">
        <v>44</v>
      </c>
      <c r="F75" s="50" t="s">
        <v>8</v>
      </c>
      <c r="G75" s="50" t="s">
        <v>8</v>
      </c>
      <c r="H75" s="50" t="s">
        <v>8</v>
      </c>
      <c r="I75" s="50" t="s">
        <v>8</v>
      </c>
      <c r="J75" s="12"/>
      <c r="K75" s="12"/>
      <c r="L75" s="12"/>
      <c r="M75" s="12"/>
      <c r="N75" s="12"/>
      <c r="O75" s="12"/>
    </row>
    <row r="76" spans="1:15" ht="19.5" customHeight="1" x14ac:dyDescent="0.2">
      <c r="A76" s="46" t="s">
        <v>2</v>
      </c>
      <c r="B76" s="71">
        <v>1</v>
      </c>
      <c r="C76" s="71">
        <v>2</v>
      </c>
      <c r="D76" s="71">
        <v>1</v>
      </c>
      <c r="E76" s="71">
        <v>2</v>
      </c>
      <c r="F76" s="71">
        <v>1</v>
      </c>
      <c r="G76" s="71">
        <v>1</v>
      </c>
      <c r="H76" s="71">
        <v>1</v>
      </c>
      <c r="I76" s="71">
        <v>1</v>
      </c>
      <c r="J76" s="13"/>
      <c r="K76" s="13"/>
      <c r="L76" s="13"/>
      <c r="M76" s="13"/>
      <c r="N76" s="13"/>
      <c r="O76" s="13"/>
    </row>
    <row r="77" spans="1:15" ht="19.5" customHeight="1" x14ac:dyDescent="0.2">
      <c r="A77" s="48" t="s">
        <v>9</v>
      </c>
      <c r="B77" s="45"/>
      <c r="C77" s="45"/>
      <c r="D77" s="45"/>
      <c r="E77" s="45"/>
      <c r="F77" s="45"/>
      <c r="G77" s="45"/>
      <c r="H77" s="45"/>
      <c r="I77" s="50"/>
      <c r="J77" s="12"/>
      <c r="K77" s="12"/>
      <c r="L77" s="12"/>
      <c r="M77" s="2"/>
      <c r="N77" s="12"/>
      <c r="O77" s="2"/>
    </row>
    <row r="78" spans="1:15" ht="19.5" customHeight="1" x14ac:dyDescent="0.2">
      <c r="A78" s="51"/>
      <c r="B78" s="45"/>
      <c r="C78" s="45"/>
      <c r="D78" s="45"/>
      <c r="E78" s="45"/>
      <c r="F78" s="45"/>
      <c r="G78" s="45"/>
      <c r="H78" s="45"/>
      <c r="I78" s="50"/>
      <c r="J78" s="12"/>
      <c r="K78" s="12"/>
      <c r="L78" s="12"/>
      <c r="M78" s="2"/>
      <c r="N78" s="12"/>
      <c r="O78" s="2"/>
    </row>
    <row r="79" spans="1:15" ht="19.5" customHeight="1" x14ac:dyDescent="0.2">
      <c r="A79" s="51"/>
      <c r="B79" s="45" t="s">
        <v>10</v>
      </c>
      <c r="C79" s="45" t="s">
        <v>10</v>
      </c>
      <c r="D79" s="45" t="s">
        <v>10</v>
      </c>
      <c r="E79" s="45" t="s">
        <v>10</v>
      </c>
      <c r="F79" s="45"/>
      <c r="G79" s="45"/>
      <c r="H79" s="45"/>
      <c r="I79" s="45"/>
      <c r="J79" s="12"/>
      <c r="K79" s="12"/>
      <c r="L79" s="12"/>
      <c r="M79" s="12"/>
      <c r="N79" s="12"/>
      <c r="O79" s="12"/>
    </row>
    <row r="80" spans="1:15" ht="19.5" customHeight="1" x14ac:dyDescent="0.2">
      <c r="A80" s="51"/>
      <c r="B80" s="45" t="s">
        <v>11</v>
      </c>
      <c r="C80" s="45" t="s">
        <v>11</v>
      </c>
      <c r="D80" s="45" t="s">
        <v>11</v>
      </c>
      <c r="E80" s="45" t="s">
        <v>11</v>
      </c>
      <c r="F80" s="45" t="s">
        <v>11</v>
      </c>
      <c r="G80" s="45" t="s">
        <v>11</v>
      </c>
      <c r="H80" s="45" t="s">
        <v>11</v>
      </c>
      <c r="I80" s="45" t="s">
        <v>11</v>
      </c>
      <c r="J80" s="12"/>
      <c r="K80" s="12"/>
      <c r="L80" s="12"/>
      <c r="M80" s="12"/>
      <c r="N80" s="12"/>
      <c r="O80" s="12"/>
    </row>
    <row r="81" spans="1:15" ht="19.5" customHeight="1" x14ac:dyDescent="0.2">
      <c r="A81" s="52"/>
      <c r="B81" s="45"/>
      <c r="C81" s="45"/>
      <c r="D81" s="45"/>
      <c r="E81" s="45"/>
      <c r="F81" s="45" t="s">
        <v>12</v>
      </c>
      <c r="G81" s="45" t="s">
        <v>12</v>
      </c>
      <c r="H81" s="45" t="s">
        <v>12</v>
      </c>
      <c r="I81" s="45" t="s">
        <v>12</v>
      </c>
      <c r="J81" s="12"/>
      <c r="K81" s="12"/>
      <c r="L81" s="12"/>
      <c r="M81" s="12"/>
      <c r="N81" s="12"/>
      <c r="O81" s="12"/>
    </row>
    <row r="82" spans="1:15" ht="19.5" customHeight="1" x14ac:dyDescent="0.2">
      <c r="A82" s="42"/>
      <c r="B82" s="32"/>
      <c r="C82" s="32"/>
      <c r="D82" s="32"/>
      <c r="E82" s="32"/>
      <c r="F82" s="32"/>
      <c r="G82" s="32"/>
      <c r="H82" s="32"/>
      <c r="I82" s="32"/>
      <c r="J82" s="14"/>
      <c r="K82" s="14"/>
      <c r="L82" s="14"/>
      <c r="M82" s="14"/>
      <c r="N82" s="14"/>
      <c r="O82" s="14"/>
    </row>
    <row r="83" spans="1:15" ht="19.5" customHeight="1" x14ac:dyDescent="0.2">
      <c r="A83" s="46" t="s">
        <v>63</v>
      </c>
      <c r="B83" s="31"/>
      <c r="C83" s="31">
        <v>0.93333333333333324</v>
      </c>
      <c r="D83" s="31"/>
      <c r="E83" s="31">
        <v>0.97499999999999998</v>
      </c>
      <c r="F83" s="31"/>
      <c r="G83" s="31"/>
      <c r="H83" s="31"/>
      <c r="I83" s="31"/>
      <c r="J83" s="15"/>
      <c r="K83" s="15"/>
      <c r="L83" s="15"/>
      <c r="M83" s="15"/>
      <c r="N83" s="15"/>
      <c r="O83" s="15"/>
    </row>
    <row r="84" spans="1:15" ht="19.5" customHeight="1" x14ac:dyDescent="0.2">
      <c r="A84" s="55" t="s">
        <v>53</v>
      </c>
      <c r="B84" s="16"/>
      <c r="C84" s="16">
        <v>0.93333333333333324</v>
      </c>
      <c r="D84" s="16"/>
      <c r="E84" s="16">
        <v>0.97499999999999998</v>
      </c>
      <c r="F84" s="16"/>
      <c r="G84" s="16"/>
      <c r="H84" s="16"/>
      <c r="I84" s="16"/>
      <c r="J84" s="17"/>
      <c r="K84" s="17"/>
      <c r="L84" s="17"/>
      <c r="M84" s="17"/>
      <c r="N84" s="17"/>
      <c r="O84" s="17"/>
    </row>
    <row r="85" spans="1:15" ht="19.5" customHeight="1" x14ac:dyDescent="0.2">
      <c r="A85" s="58" t="s">
        <v>52</v>
      </c>
      <c r="B85" s="18"/>
      <c r="C85" s="18">
        <f>MOD(C84+TIME(0,4,0),1)</f>
        <v>0.93611111111111101</v>
      </c>
      <c r="D85" s="18"/>
      <c r="E85" s="18">
        <f>MOD(E84+TIME(0,4,0),1)</f>
        <v>0.97777777777777775</v>
      </c>
      <c r="F85" s="18"/>
      <c r="G85" s="18"/>
      <c r="H85" s="18"/>
      <c r="I85" s="18"/>
      <c r="J85" s="17"/>
      <c r="K85" s="17"/>
      <c r="L85" s="17"/>
      <c r="M85" s="17"/>
      <c r="N85" s="17"/>
      <c r="O85" s="17"/>
    </row>
    <row r="86" spans="1:15" ht="19.5" customHeight="1" x14ac:dyDescent="0.2">
      <c r="A86" s="58" t="s">
        <v>51</v>
      </c>
      <c r="B86" s="18"/>
      <c r="C86" s="18">
        <f t="shared" ref="C86:E86" si="14">MOD(C85+TIME(0,3,0),1)</f>
        <v>0.93819444444444433</v>
      </c>
      <c r="D86" s="18"/>
      <c r="E86" s="18">
        <f t="shared" si="14"/>
        <v>0.97986111111111107</v>
      </c>
      <c r="F86" s="18"/>
      <c r="G86" s="18"/>
      <c r="H86" s="18"/>
      <c r="I86" s="18"/>
      <c r="J86" s="17"/>
      <c r="K86" s="17"/>
      <c r="L86" s="17"/>
      <c r="M86" s="17"/>
      <c r="N86" s="17"/>
      <c r="O86" s="17"/>
    </row>
    <row r="87" spans="1:15" ht="19.5" customHeight="1" x14ac:dyDescent="0.2">
      <c r="A87" s="58" t="s">
        <v>50</v>
      </c>
      <c r="B87" s="18"/>
      <c r="C87" s="18">
        <f>MOD(C86+TIME(0,3,0),1)</f>
        <v>0.94027777777777766</v>
      </c>
      <c r="D87" s="18"/>
      <c r="E87" s="18">
        <f>MOD(E86+TIME(0,3,0),1)</f>
        <v>0.9819444444444444</v>
      </c>
      <c r="F87" s="18"/>
      <c r="G87" s="18"/>
      <c r="H87" s="18"/>
      <c r="I87" s="18"/>
      <c r="J87" s="17"/>
      <c r="K87" s="17"/>
      <c r="L87" s="17"/>
      <c r="M87" s="17"/>
      <c r="N87" s="17"/>
      <c r="O87" s="17"/>
    </row>
    <row r="88" spans="1:15" ht="19.5" customHeight="1" x14ac:dyDescent="0.2">
      <c r="A88" s="58" t="s">
        <v>69</v>
      </c>
      <c r="B88" s="18">
        <f>MOD(B89-TIME(0,14,0),1)</f>
        <v>0.94305555555555554</v>
      </c>
      <c r="C88" s="18"/>
      <c r="D88" s="18">
        <f>MOD(D89-TIME(0,14,0),1)</f>
        <v>0.97430555555555565</v>
      </c>
      <c r="E88" s="18"/>
      <c r="F88" s="18">
        <f>MOD(F89-TIME(0,14,0),1)</f>
        <v>1.1111111111111106E-2</v>
      </c>
      <c r="G88" s="18">
        <f>MOD(G89-TIME(0,14,0),1)</f>
        <v>5.138888888888888E-2</v>
      </c>
      <c r="H88" s="18">
        <f>MOD(H89-TIME(0,14,0),1)</f>
        <v>9.375E-2</v>
      </c>
      <c r="I88" s="18">
        <v>0.13194444444444445</v>
      </c>
      <c r="J88" s="17"/>
      <c r="K88" s="17"/>
      <c r="L88" s="17"/>
      <c r="M88" s="17"/>
      <c r="N88" s="17"/>
      <c r="O88" s="17"/>
    </row>
    <row r="89" spans="1:15" ht="19.5" customHeight="1" x14ac:dyDescent="0.2">
      <c r="A89" s="58" t="s">
        <v>49</v>
      </c>
      <c r="B89" s="18">
        <f>MOD(B90-TIME(0,5,0),1)</f>
        <v>0.95277777777777772</v>
      </c>
      <c r="C89" s="18"/>
      <c r="D89" s="18">
        <f>MOD(D90-TIME(0,5,0),1)</f>
        <v>0.98402777777777783</v>
      </c>
      <c r="E89" s="18"/>
      <c r="F89" s="18">
        <f>MOD(F90-TIME(0,5,0),1)</f>
        <v>2.0833333333333329E-2</v>
      </c>
      <c r="G89" s="18">
        <f>MOD(G90-TIME(0,5,0),1)</f>
        <v>6.1111111111111102E-2</v>
      </c>
      <c r="H89" s="18">
        <f>MOD(H90-TIME(0,5,0),1)</f>
        <v>0.10347222222222222</v>
      </c>
      <c r="I89" s="18">
        <f>MOD(I88+TIME(0,14,0),1)</f>
        <v>0.14166666666666666</v>
      </c>
      <c r="J89" s="17"/>
      <c r="K89" s="17"/>
      <c r="L89" s="17"/>
      <c r="M89" s="17"/>
      <c r="N89" s="17"/>
      <c r="O89" s="17"/>
    </row>
    <row r="90" spans="1:15" ht="19.5" customHeight="1" x14ac:dyDescent="0.2">
      <c r="A90" s="58" t="s">
        <v>68</v>
      </c>
      <c r="B90" s="18">
        <f>MOD(C90-TIME(0,10,0),1)</f>
        <v>0.95624999999999993</v>
      </c>
      <c r="C90" s="18">
        <f>MOD(C87+TIME(0,33,0),1)</f>
        <v>0.96319444444444435</v>
      </c>
      <c r="D90" s="18">
        <f>MOD(D96-TIME(0,5,0),1)</f>
        <v>0.98750000000000004</v>
      </c>
      <c r="E90" s="18">
        <f>MOD(E87+TIME(0,33,0),1)</f>
        <v>4.8611111111109828E-3</v>
      </c>
      <c r="F90" s="18">
        <f>MOD(F96-TIME(0,5,0),1)</f>
        <v>2.4305555555555552E-2</v>
      </c>
      <c r="G90" s="18">
        <f>MOD(G96-TIME(0,5,0),1)</f>
        <v>6.4583333333333326E-2</v>
      </c>
      <c r="H90" s="18">
        <f>MOD(H96-TIME(0,5,0),1)</f>
        <v>0.10694444444444444</v>
      </c>
      <c r="I90" s="18">
        <f>MOD(I89+TIME(0,5,0),1)</f>
        <v>0.14513888888888887</v>
      </c>
      <c r="J90" s="12"/>
      <c r="K90" s="17"/>
      <c r="L90" s="12"/>
      <c r="M90" s="17"/>
      <c r="N90" s="12"/>
      <c r="O90" s="17"/>
    </row>
    <row r="91" spans="1:15" ht="19.5" customHeight="1" x14ac:dyDescent="0.2">
      <c r="A91" s="58" t="s">
        <v>48</v>
      </c>
      <c r="B91" s="18"/>
      <c r="C91" s="18">
        <f t="shared" ref="C91:C94" si="15">MOD(C90+TIME(0,4,0),1)</f>
        <v>0.96597222222222212</v>
      </c>
      <c r="D91" s="18"/>
      <c r="E91" s="18">
        <f t="shared" ref="E91:E94" si="16">MOD(E90+TIME(0,4,0),1)</f>
        <v>7.6388888888887611E-3</v>
      </c>
      <c r="F91" s="18"/>
      <c r="G91" s="18"/>
      <c r="H91" s="18"/>
      <c r="I91" s="35" t="s">
        <v>67</v>
      </c>
      <c r="J91" s="12"/>
      <c r="K91" s="17"/>
      <c r="L91" s="12"/>
      <c r="M91" s="17"/>
      <c r="N91" s="12"/>
      <c r="O91" s="17"/>
    </row>
    <row r="92" spans="1:15" ht="19.5" customHeight="1" x14ac:dyDescent="0.2">
      <c r="A92" s="58" t="s">
        <v>47</v>
      </c>
      <c r="B92" s="18"/>
      <c r="C92" s="18">
        <f t="shared" si="15"/>
        <v>0.96874999999999989</v>
      </c>
      <c r="D92" s="18"/>
      <c r="E92" s="18">
        <f t="shared" si="16"/>
        <v>1.0416666666666539E-2</v>
      </c>
      <c r="F92" s="18"/>
      <c r="G92" s="18"/>
      <c r="H92" s="18"/>
      <c r="I92" s="35"/>
      <c r="J92" s="17"/>
      <c r="K92" s="17"/>
      <c r="L92" s="17"/>
      <c r="M92" s="17"/>
      <c r="N92" s="17"/>
      <c r="O92" s="17"/>
    </row>
    <row r="93" spans="1:15" ht="19.5" customHeight="1" x14ac:dyDescent="0.2">
      <c r="A93" s="58" t="s">
        <v>46</v>
      </c>
      <c r="B93" s="18"/>
      <c r="C93" s="18">
        <f t="shared" si="15"/>
        <v>0.97152777777777766</v>
      </c>
      <c r="D93" s="18"/>
      <c r="E93" s="18">
        <f t="shared" si="16"/>
        <v>1.3194444444444318E-2</v>
      </c>
      <c r="F93" s="18"/>
      <c r="G93" s="18"/>
      <c r="H93" s="18"/>
      <c r="I93" s="35"/>
      <c r="J93" s="12"/>
      <c r="K93" s="17"/>
      <c r="L93" s="12"/>
      <c r="M93" s="17"/>
      <c r="N93" s="12"/>
      <c r="O93" s="17"/>
    </row>
    <row r="94" spans="1:15" ht="19.5" customHeight="1" x14ac:dyDescent="0.2">
      <c r="A94" s="59" t="s">
        <v>3</v>
      </c>
      <c r="B94" s="19"/>
      <c r="C94" s="19">
        <f t="shared" si="15"/>
        <v>0.97430555555555542</v>
      </c>
      <c r="D94" s="19"/>
      <c r="E94" s="19">
        <f t="shared" si="16"/>
        <v>1.5972222222222096E-2</v>
      </c>
      <c r="F94" s="19"/>
      <c r="G94" s="19"/>
      <c r="H94" s="19"/>
      <c r="I94" s="35"/>
      <c r="J94" s="12"/>
      <c r="K94" s="17"/>
      <c r="L94" s="12"/>
      <c r="M94" s="17"/>
      <c r="N94" s="12"/>
      <c r="O94" s="17"/>
    </row>
    <row r="95" spans="1:15" ht="19.5" customHeight="1" x14ac:dyDescent="0.2">
      <c r="A95" s="73" t="s">
        <v>13</v>
      </c>
      <c r="B95" s="61"/>
      <c r="C95" s="66" t="s">
        <v>54</v>
      </c>
      <c r="D95" s="74" t="s">
        <v>56</v>
      </c>
      <c r="E95" s="66" t="s">
        <v>55</v>
      </c>
      <c r="F95" s="74" t="s">
        <v>56</v>
      </c>
      <c r="G95" s="74" t="s">
        <v>56</v>
      </c>
      <c r="H95" s="74" t="s">
        <v>56</v>
      </c>
      <c r="I95" s="35"/>
      <c r="J95" s="14"/>
      <c r="K95" s="14"/>
      <c r="L95" s="23"/>
      <c r="M95" s="14"/>
      <c r="N95" s="23"/>
      <c r="O95" s="14"/>
    </row>
    <row r="96" spans="1:15" ht="19.5" customHeight="1" x14ac:dyDescent="0.2">
      <c r="A96" s="75" t="s">
        <v>38</v>
      </c>
      <c r="B96" s="68"/>
      <c r="C96" s="68">
        <v>0.9902777777777777</v>
      </c>
      <c r="D96" s="68">
        <v>0.99097222222222225</v>
      </c>
      <c r="E96" s="68">
        <v>2.0833333333333332E-2</v>
      </c>
      <c r="F96" s="68">
        <v>2.7777777777777776E-2</v>
      </c>
      <c r="G96" s="68">
        <v>6.805555555555555E-2</v>
      </c>
      <c r="H96" s="68">
        <v>0.11041666666666666</v>
      </c>
      <c r="I96" s="35"/>
      <c r="J96" s="24"/>
      <c r="K96" s="24"/>
      <c r="L96" s="20"/>
      <c r="M96" s="24"/>
      <c r="N96" s="20"/>
      <c r="O96" s="24"/>
    </row>
    <row r="97" spans="1:15" ht="19.5" customHeight="1" x14ac:dyDescent="0.2">
      <c r="A97" s="69" t="s">
        <v>30</v>
      </c>
      <c r="B97" s="53"/>
      <c r="C97" s="70" t="s">
        <v>39</v>
      </c>
      <c r="D97" s="76" t="s">
        <v>57</v>
      </c>
      <c r="E97" s="70" t="s">
        <v>39</v>
      </c>
      <c r="F97" s="76" t="s">
        <v>57</v>
      </c>
      <c r="G97" s="76" t="s">
        <v>57</v>
      </c>
      <c r="H97" s="76" t="s">
        <v>57</v>
      </c>
      <c r="I97" s="36"/>
      <c r="J97" s="15"/>
      <c r="K97" s="15"/>
      <c r="L97" s="15"/>
      <c r="M97" s="15"/>
      <c r="N97" s="15"/>
      <c r="O97" s="15"/>
    </row>
    <row r="98" spans="1:15" ht="19.5" customHeight="1" x14ac:dyDescent="0.2"/>
    <row r="99" spans="1:15" ht="19.5" customHeight="1" x14ac:dyDescent="0.2">
      <c r="A99" s="5" t="s">
        <v>58</v>
      </c>
    </row>
    <row r="100" spans="1:15" ht="19.5" customHeight="1" x14ac:dyDescent="0.2"/>
    <row r="101" spans="1:15" ht="19.5" customHeight="1" x14ac:dyDescent="0.2">
      <c r="A101" s="72" t="s">
        <v>6</v>
      </c>
      <c r="B101" s="8"/>
      <c r="C101" s="8"/>
      <c r="D101" s="8"/>
      <c r="E101" s="9"/>
      <c r="F101" s="9"/>
      <c r="G101" s="10"/>
      <c r="H101" s="10"/>
      <c r="I101" s="10"/>
      <c r="J101" s="10"/>
      <c r="K101" s="10"/>
      <c r="L101" s="2"/>
      <c r="M101" s="2"/>
      <c r="N101" s="2"/>
      <c r="O101" s="2"/>
    </row>
    <row r="102" spans="1:15" ht="19.5" customHeight="1" x14ac:dyDescent="0.2">
      <c r="A102" s="42" t="s">
        <v>0</v>
      </c>
      <c r="B102" s="63" t="s">
        <v>59</v>
      </c>
      <c r="C102" s="63" t="s">
        <v>59</v>
      </c>
      <c r="D102" s="63" t="s">
        <v>59</v>
      </c>
      <c r="E102" s="63" t="s">
        <v>59</v>
      </c>
      <c r="F102" s="63" t="s">
        <v>59</v>
      </c>
      <c r="G102" s="63" t="s">
        <v>59</v>
      </c>
      <c r="H102" s="63"/>
      <c r="I102" s="63"/>
      <c r="J102" s="63"/>
      <c r="K102" s="63"/>
      <c r="L102" s="63"/>
      <c r="M102" s="63"/>
      <c r="N102" s="63"/>
      <c r="O102" s="63"/>
    </row>
    <row r="103" spans="1:15" ht="19.5" customHeight="1" x14ac:dyDescent="0.2">
      <c r="A103" s="44" t="s">
        <v>1</v>
      </c>
      <c r="B103" s="50" t="s">
        <v>8</v>
      </c>
      <c r="C103" s="50" t="s">
        <v>8</v>
      </c>
      <c r="D103" s="50" t="s">
        <v>8</v>
      </c>
      <c r="E103" s="50" t="s">
        <v>8</v>
      </c>
      <c r="F103" s="50" t="s">
        <v>8</v>
      </c>
      <c r="G103" s="50" t="s">
        <v>8</v>
      </c>
      <c r="H103" s="50"/>
      <c r="I103" s="50"/>
      <c r="J103" s="50"/>
      <c r="K103" s="50"/>
      <c r="L103" s="50"/>
      <c r="M103" s="50"/>
      <c r="N103" s="50"/>
      <c r="O103" s="50"/>
    </row>
    <row r="104" spans="1:15" ht="19.5" customHeight="1" x14ac:dyDescent="0.2">
      <c r="A104" s="69" t="s">
        <v>2</v>
      </c>
      <c r="B104" s="64">
        <v>1</v>
      </c>
      <c r="C104" s="64">
        <v>1</v>
      </c>
      <c r="D104" s="64">
        <v>1</v>
      </c>
      <c r="E104" s="64">
        <v>1</v>
      </c>
      <c r="F104" s="64">
        <v>1</v>
      </c>
      <c r="G104" s="64">
        <v>1</v>
      </c>
      <c r="H104" s="64"/>
      <c r="I104" s="64"/>
      <c r="J104" s="64"/>
      <c r="K104" s="64"/>
      <c r="L104" s="64"/>
      <c r="M104" s="64"/>
      <c r="N104" s="64"/>
      <c r="O104" s="64"/>
    </row>
    <row r="105" spans="1:15" ht="19.5" customHeight="1" x14ac:dyDescent="0.2">
      <c r="A105" s="48" t="s">
        <v>9</v>
      </c>
      <c r="B105" s="45"/>
      <c r="C105" s="45"/>
      <c r="D105" s="45"/>
      <c r="E105" s="45"/>
      <c r="F105" s="45"/>
      <c r="G105" s="45"/>
      <c r="H105" s="50"/>
      <c r="I105" s="50"/>
      <c r="J105" s="50"/>
      <c r="K105" s="50"/>
      <c r="L105" s="50"/>
      <c r="M105" s="49"/>
      <c r="N105" s="50"/>
      <c r="O105" s="49"/>
    </row>
    <row r="106" spans="1:15" ht="19.5" customHeight="1" x14ac:dyDescent="0.2">
      <c r="A106" s="51"/>
      <c r="B106" s="45"/>
      <c r="C106" s="45"/>
      <c r="D106" s="45"/>
      <c r="E106" s="45"/>
      <c r="F106" s="45"/>
      <c r="G106" s="45"/>
      <c r="H106" s="50"/>
      <c r="I106" s="50"/>
      <c r="J106" s="50"/>
      <c r="K106" s="50"/>
      <c r="L106" s="50"/>
      <c r="M106" s="49"/>
      <c r="N106" s="50"/>
      <c r="O106" s="49"/>
    </row>
    <row r="107" spans="1:15" ht="19.5" customHeight="1" x14ac:dyDescent="0.2">
      <c r="A107" s="51"/>
      <c r="B107" s="45" t="s">
        <v>10</v>
      </c>
      <c r="C107" s="45" t="s">
        <v>10</v>
      </c>
      <c r="D107" s="45"/>
      <c r="E107" s="45"/>
      <c r="F107" s="45"/>
      <c r="G107" s="45"/>
      <c r="H107" s="50"/>
      <c r="I107" s="50"/>
      <c r="J107" s="50"/>
      <c r="K107" s="50"/>
      <c r="L107" s="50"/>
      <c r="M107" s="50"/>
      <c r="N107" s="50"/>
      <c r="O107" s="50"/>
    </row>
    <row r="108" spans="1:15" ht="19.5" customHeight="1" x14ac:dyDescent="0.2">
      <c r="A108" s="51"/>
      <c r="B108" s="45" t="s">
        <v>11</v>
      </c>
      <c r="C108" s="45" t="s">
        <v>11</v>
      </c>
      <c r="D108" s="45" t="s">
        <v>11</v>
      </c>
      <c r="E108" s="45" t="s">
        <v>11</v>
      </c>
      <c r="F108" s="45" t="s">
        <v>11</v>
      </c>
      <c r="G108" s="45" t="s">
        <v>11</v>
      </c>
      <c r="H108" s="50"/>
      <c r="I108" s="50"/>
      <c r="J108" s="50"/>
      <c r="K108" s="50"/>
      <c r="L108" s="50"/>
      <c r="M108" s="50"/>
      <c r="N108" s="50"/>
      <c r="O108" s="50"/>
    </row>
    <row r="109" spans="1:15" ht="19.5" customHeight="1" x14ac:dyDescent="0.2">
      <c r="A109" s="52"/>
      <c r="B109" s="77"/>
      <c r="C109" s="77"/>
      <c r="D109" s="70" t="s">
        <v>12</v>
      </c>
      <c r="E109" s="70" t="s">
        <v>12</v>
      </c>
      <c r="F109" s="70" t="s">
        <v>12</v>
      </c>
      <c r="G109" s="70" t="s">
        <v>12</v>
      </c>
      <c r="H109" s="78"/>
      <c r="I109" s="78"/>
      <c r="J109" s="78"/>
      <c r="K109" s="78"/>
      <c r="L109" s="78"/>
      <c r="M109" s="78"/>
      <c r="N109" s="78"/>
      <c r="O109" s="78"/>
    </row>
    <row r="110" spans="1:15" ht="19.5" customHeight="1" x14ac:dyDescent="0.2">
      <c r="A110" s="46" t="s">
        <v>63</v>
      </c>
      <c r="B110" s="31">
        <v>0.93611111111111101</v>
      </c>
      <c r="C110" s="31">
        <v>0.9604166666666667</v>
      </c>
      <c r="D110" s="31">
        <v>4.8611111111111112E-3</v>
      </c>
      <c r="E110" s="31">
        <v>4.5833333333333337E-2</v>
      </c>
      <c r="F110" s="31">
        <v>8.6805555555555566E-2</v>
      </c>
      <c r="G110" s="31">
        <v>0.12430555555555556</v>
      </c>
      <c r="H110" s="54"/>
      <c r="I110" s="54"/>
      <c r="J110" s="54"/>
      <c r="K110" s="54"/>
      <c r="L110" s="54"/>
      <c r="M110" s="54"/>
      <c r="N110" s="54"/>
      <c r="O110" s="54"/>
    </row>
    <row r="111" spans="1:15" ht="19.5" customHeight="1" x14ac:dyDescent="0.2">
      <c r="A111" s="25" t="s">
        <v>53</v>
      </c>
      <c r="B111" s="18">
        <f>MOD(B112-TIME(0,4,0),1)</f>
        <v>0.93680555555555567</v>
      </c>
      <c r="C111" s="18">
        <f t="shared" ref="C111:G111" si="17">MOD(C112-TIME(0,4,0),1)</f>
        <v>0.95833333333333337</v>
      </c>
      <c r="D111" s="18">
        <f t="shared" si="17"/>
        <v>4.1666666666666692E-3</v>
      </c>
      <c r="E111" s="18">
        <f t="shared" si="17"/>
        <v>4.2361111111111106E-2</v>
      </c>
      <c r="F111" s="18">
        <f t="shared" si="17"/>
        <v>8.3333333333333315E-2</v>
      </c>
      <c r="G111" s="18">
        <f t="shared" si="17"/>
        <v>0.12361111111111113</v>
      </c>
      <c r="H111" s="57"/>
      <c r="I111" s="57"/>
      <c r="J111" s="57"/>
      <c r="K111" s="57"/>
      <c r="L111" s="57"/>
      <c r="M111" s="57"/>
      <c r="N111" s="57"/>
      <c r="O111" s="57"/>
    </row>
    <row r="112" spans="1:15" ht="19.5" customHeight="1" x14ac:dyDescent="0.2">
      <c r="A112" s="25" t="s">
        <v>52</v>
      </c>
      <c r="B112" s="18">
        <f t="shared" ref="B112:G113" si="18">MOD(B113-TIME(0,3,0),1)</f>
        <v>0.93958333333333344</v>
      </c>
      <c r="C112" s="18">
        <f t="shared" si="18"/>
        <v>0.96111111111111114</v>
      </c>
      <c r="D112" s="18">
        <f t="shared" si="18"/>
        <v>6.9444444444444475E-3</v>
      </c>
      <c r="E112" s="18">
        <f t="shared" si="18"/>
        <v>4.5138888888888881E-2</v>
      </c>
      <c r="F112" s="18">
        <f t="shared" si="18"/>
        <v>8.6111111111111097E-2</v>
      </c>
      <c r="G112" s="18">
        <f t="shared" si="18"/>
        <v>0.12638888888888891</v>
      </c>
      <c r="H112" s="57"/>
      <c r="I112" s="57"/>
      <c r="J112" s="57"/>
      <c r="K112" s="57"/>
      <c r="L112" s="57"/>
      <c r="M112" s="57"/>
      <c r="N112" s="57"/>
      <c r="O112" s="57"/>
    </row>
    <row r="113" spans="1:15" ht="19.5" customHeight="1" x14ac:dyDescent="0.2">
      <c r="A113" s="25" t="s">
        <v>51</v>
      </c>
      <c r="B113" s="18">
        <f>MOD(B114-TIME(0,3,0),1)</f>
        <v>0.94166666666666676</v>
      </c>
      <c r="C113" s="18">
        <f t="shared" si="18"/>
        <v>0.96319444444444446</v>
      </c>
      <c r="D113" s="18">
        <f t="shared" si="18"/>
        <v>9.0277777777777804E-3</v>
      </c>
      <c r="E113" s="18">
        <f t="shared" si="18"/>
        <v>4.7222222222222214E-2</v>
      </c>
      <c r="F113" s="18">
        <f t="shared" si="18"/>
        <v>8.8194444444444436E-2</v>
      </c>
      <c r="G113" s="18">
        <f t="shared" si="18"/>
        <v>0.12847222222222224</v>
      </c>
      <c r="H113" s="57"/>
      <c r="I113" s="57"/>
      <c r="J113" s="57"/>
      <c r="K113" s="57"/>
      <c r="L113" s="57"/>
      <c r="M113" s="57"/>
      <c r="N113" s="57"/>
      <c r="O113" s="57"/>
    </row>
    <row r="114" spans="1:15" ht="19.5" customHeight="1" x14ac:dyDescent="0.2">
      <c r="A114" s="25" t="s">
        <v>50</v>
      </c>
      <c r="B114" s="18">
        <f t="shared" ref="B114:G114" si="19">MOD(B115-TIME(0,8,0),1)</f>
        <v>0.94375000000000009</v>
      </c>
      <c r="C114" s="18">
        <f t="shared" si="19"/>
        <v>0.96527777777777779</v>
      </c>
      <c r="D114" s="18">
        <f t="shared" si="19"/>
        <v>1.1111111111111113E-2</v>
      </c>
      <c r="E114" s="18">
        <f t="shared" si="19"/>
        <v>4.9305555555555547E-2</v>
      </c>
      <c r="F114" s="18">
        <f t="shared" si="19"/>
        <v>9.0277777777777776E-2</v>
      </c>
      <c r="G114" s="18">
        <f t="shared" si="19"/>
        <v>0.13055555555555556</v>
      </c>
      <c r="H114" s="57"/>
      <c r="I114" s="57"/>
      <c r="J114" s="57"/>
      <c r="K114" s="57"/>
      <c r="L114" s="57"/>
      <c r="M114" s="57"/>
      <c r="N114" s="57"/>
      <c r="O114" s="57"/>
    </row>
    <row r="115" spans="1:15" ht="19.5" customHeight="1" x14ac:dyDescent="0.2">
      <c r="A115" s="28" t="s">
        <v>22</v>
      </c>
      <c r="B115" s="18">
        <f>MOD(B117-TIME(0,5,0),1)</f>
        <v>0.94930555555555562</v>
      </c>
      <c r="C115" s="18">
        <f t="shared" ref="C115:G115" si="20">MOD(C117-TIME(0,5,0),1)</f>
        <v>0.97083333333333333</v>
      </c>
      <c r="D115" s="18">
        <f t="shared" si="20"/>
        <v>1.666666666666667E-2</v>
      </c>
      <c r="E115" s="18">
        <f t="shared" si="20"/>
        <v>5.4861111111111104E-2</v>
      </c>
      <c r="F115" s="18">
        <f t="shared" si="20"/>
        <v>9.5833333333333326E-2</v>
      </c>
      <c r="G115" s="18">
        <f t="shared" si="20"/>
        <v>0.13611111111111113</v>
      </c>
      <c r="H115" s="57"/>
      <c r="I115" s="57"/>
      <c r="J115" s="57"/>
      <c r="K115" s="57"/>
      <c r="L115" s="57"/>
      <c r="M115" s="57"/>
      <c r="N115" s="57"/>
      <c r="O115" s="57"/>
    </row>
    <row r="116" spans="1:15" ht="19.5" customHeight="1" x14ac:dyDescent="0.2">
      <c r="A116" s="73" t="s">
        <v>13</v>
      </c>
      <c r="B116" s="66" t="s">
        <v>23</v>
      </c>
      <c r="C116" s="66" t="s">
        <v>24</v>
      </c>
      <c r="D116" s="66" t="s">
        <v>25</v>
      </c>
      <c r="E116" s="66" t="s">
        <v>26</v>
      </c>
      <c r="F116" s="66" t="s">
        <v>27</v>
      </c>
      <c r="G116" s="66" t="s">
        <v>28</v>
      </c>
      <c r="H116" s="43"/>
      <c r="I116" s="43"/>
      <c r="J116" s="43"/>
      <c r="K116" s="43"/>
      <c r="L116" s="61"/>
      <c r="M116" s="43"/>
      <c r="N116" s="61"/>
      <c r="O116" s="43"/>
    </row>
    <row r="117" spans="1:15" ht="19.5" customHeight="1" x14ac:dyDescent="0.2">
      <c r="A117" s="75" t="s">
        <v>38</v>
      </c>
      <c r="B117" s="68">
        <v>0.95277777777777783</v>
      </c>
      <c r="C117" s="68">
        <v>0.97430555555555554</v>
      </c>
      <c r="D117" s="68">
        <v>2.013888888888889E-2</v>
      </c>
      <c r="E117" s="68">
        <v>5.8333333333333327E-2</v>
      </c>
      <c r="F117" s="68">
        <v>9.930555555555555E-2</v>
      </c>
      <c r="G117" s="68">
        <v>0.13958333333333334</v>
      </c>
      <c r="H117" s="79"/>
      <c r="I117" s="79"/>
      <c r="J117" s="79"/>
      <c r="K117" s="79"/>
      <c r="L117" s="68"/>
      <c r="M117" s="79"/>
      <c r="N117" s="68"/>
      <c r="O117" s="79"/>
    </row>
    <row r="118" spans="1:15" ht="19.5" customHeight="1" x14ac:dyDescent="0.2">
      <c r="A118" s="69" t="s">
        <v>30</v>
      </c>
      <c r="B118" s="70" t="s">
        <v>31</v>
      </c>
      <c r="C118" s="70" t="s">
        <v>31</v>
      </c>
      <c r="D118" s="70" t="s">
        <v>31</v>
      </c>
      <c r="E118" s="70" t="s">
        <v>31</v>
      </c>
      <c r="F118" s="70" t="s">
        <v>32</v>
      </c>
      <c r="G118" s="70" t="s">
        <v>31</v>
      </c>
      <c r="H118" s="53"/>
      <c r="I118" s="53"/>
      <c r="J118" s="53"/>
      <c r="K118" s="53"/>
      <c r="L118" s="53"/>
      <c r="M118" s="53"/>
      <c r="N118" s="53"/>
      <c r="O118" s="53"/>
    </row>
    <row r="119" spans="1:15" ht="19.5" customHeight="1" x14ac:dyDescent="0.2"/>
    <row r="120" spans="1:15" ht="19.5" customHeight="1" x14ac:dyDescent="0.2">
      <c r="A120" s="72" t="s">
        <v>60</v>
      </c>
      <c r="B120" s="8"/>
      <c r="C120" s="8"/>
      <c r="D120" s="8"/>
      <c r="E120" s="9"/>
      <c r="F120" s="9"/>
      <c r="G120" s="10"/>
      <c r="H120" s="10"/>
      <c r="I120" s="10"/>
      <c r="J120" s="10"/>
      <c r="K120" s="10"/>
      <c r="L120" s="2"/>
      <c r="M120" s="2"/>
      <c r="N120" s="2"/>
      <c r="O120" s="2"/>
    </row>
    <row r="121" spans="1:15" ht="19.5" customHeight="1" x14ac:dyDescent="0.2">
      <c r="A121" s="42" t="s">
        <v>0</v>
      </c>
      <c r="B121" s="63" t="s">
        <v>59</v>
      </c>
      <c r="C121" s="63" t="s">
        <v>59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</row>
    <row r="122" spans="1:15" ht="19.5" customHeight="1" x14ac:dyDescent="0.2">
      <c r="A122" s="44" t="s">
        <v>1</v>
      </c>
      <c r="B122" s="45" t="s">
        <v>8</v>
      </c>
      <c r="C122" s="45" t="s">
        <v>8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1:15" ht="19.5" customHeight="1" x14ac:dyDescent="0.2">
      <c r="A123" s="69" t="s">
        <v>2</v>
      </c>
      <c r="B123" s="70">
        <v>1</v>
      </c>
      <c r="C123" s="70">
        <v>1</v>
      </c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</row>
    <row r="124" spans="1:15" ht="19.5" customHeight="1" x14ac:dyDescent="0.2">
      <c r="A124" s="48" t="s">
        <v>9</v>
      </c>
      <c r="B124" s="45"/>
      <c r="C124" s="45"/>
      <c r="D124" s="50"/>
      <c r="E124" s="50"/>
      <c r="F124" s="50"/>
      <c r="G124" s="50"/>
      <c r="H124" s="50"/>
      <c r="I124" s="50"/>
      <c r="J124" s="50"/>
      <c r="K124" s="50"/>
      <c r="L124" s="50"/>
      <c r="M124" s="49"/>
      <c r="N124" s="50"/>
      <c r="O124" s="49"/>
    </row>
    <row r="125" spans="1:15" ht="19.5" customHeight="1" x14ac:dyDescent="0.2">
      <c r="A125" s="51"/>
      <c r="B125" s="45"/>
      <c r="C125" s="45"/>
      <c r="D125" s="50"/>
      <c r="E125" s="50"/>
      <c r="F125" s="50"/>
      <c r="G125" s="50"/>
      <c r="H125" s="50"/>
      <c r="I125" s="50"/>
      <c r="J125" s="50"/>
      <c r="K125" s="50"/>
      <c r="L125" s="50"/>
      <c r="M125" s="49"/>
      <c r="N125" s="50"/>
      <c r="O125" s="49"/>
    </row>
    <row r="126" spans="1:15" ht="19.5" customHeight="1" x14ac:dyDescent="0.2">
      <c r="A126" s="51"/>
      <c r="B126" s="45" t="s">
        <v>10</v>
      </c>
      <c r="C126" s="45" t="s">
        <v>10</v>
      </c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1:15" ht="19.5" customHeight="1" x14ac:dyDescent="0.2">
      <c r="A127" s="51"/>
      <c r="B127" s="45" t="s">
        <v>11</v>
      </c>
      <c r="C127" s="45" t="s">
        <v>11</v>
      </c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1:15" ht="19.5" customHeight="1" x14ac:dyDescent="0.2">
      <c r="A128" s="52"/>
      <c r="B128" s="45"/>
      <c r="C128" s="45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1:15" ht="19.5" customHeight="1" x14ac:dyDescent="0.2">
      <c r="A129" s="65" t="s">
        <v>61</v>
      </c>
      <c r="B129" s="32" t="s">
        <v>34</v>
      </c>
      <c r="C129" s="32" t="s">
        <v>35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</row>
    <row r="130" spans="1:15" ht="18.75" customHeight="1" x14ac:dyDescent="0.2">
      <c r="A130" s="46" t="s">
        <v>62</v>
      </c>
      <c r="B130" s="31">
        <v>0.92499999999999993</v>
      </c>
      <c r="C130" s="31">
        <v>0.96736111111111101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</row>
    <row r="131" spans="1:15" ht="18.75" customHeight="1" x14ac:dyDescent="0.2">
      <c r="A131" s="25" t="s">
        <v>22</v>
      </c>
      <c r="B131" s="16">
        <f>MOD(B130+TIME(0,10,0),1)</f>
        <v>0.93194444444444435</v>
      </c>
      <c r="C131" s="16">
        <f>MOD(C130+TIME(0,10,0),1)</f>
        <v>0.97430555555555542</v>
      </c>
      <c r="D131" s="18"/>
      <c r="E131" s="18"/>
      <c r="F131" s="26"/>
      <c r="G131" s="27"/>
      <c r="H131" s="57"/>
      <c r="I131" s="57"/>
      <c r="J131" s="57"/>
      <c r="K131" s="57"/>
      <c r="L131" s="57"/>
      <c r="M131" s="57"/>
      <c r="N131" s="57"/>
      <c r="O131" s="57"/>
    </row>
    <row r="132" spans="1:15" ht="18.75" customHeight="1" x14ac:dyDescent="0.2">
      <c r="A132" s="25" t="s">
        <v>50</v>
      </c>
      <c r="B132" s="18">
        <f>MOD(B131+TIME(0,8,0),1)</f>
        <v>0.93749999999999989</v>
      </c>
      <c r="C132" s="18">
        <f>MOD(C131+TIME(0,8,0),1)</f>
        <v>0.97986111111111096</v>
      </c>
      <c r="D132" s="18"/>
      <c r="E132" s="18"/>
      <c r="F132" s="26"/>
      <c r="G132" s="27"/>
      <c r="H132" s="57"/>
      <c r="I132" s="57"/>
      <c r="J132" s="57"/>
      <c r="K132" s="57"/>
      <c r="L132" s="57"/>
      <c r="M132" s="57"/>
      <c r="N132" s="57"/>
      <c r="O132" s="57"/>
    </row>
    <row r="133" spans="1:15" ht="18.75" customHeight="1" x14ac:dyDescent="0.2">
      <c r="A133" s="25" t="s">
        <v>51</v>
      </c>
      <c r="B133" s="18">
        <f t="shared" ref="B133:C133" si="21">MOD(B132+TIME(0,3,0),1)</f>
        <v>0.93958333333333321</v>
      </c>
      <c r="C133" s="18">
        <f t="shared" si="21"/>
        <v>0.98194444444444429</v>
      </c>
      <c r="D133" s="18"/>
      <c r="E133" s="18"/>
      <c r="F133" s="26"/>
      <c r="G133" s="27"/>
      <c r="H133" s="57"/>
      <c r="I133" s="57"/>
      <c r="J133" s="57"/>
      <c r="K133" s="57"/>
      <c r="L133" s="57"/>
      <c r="M133" s="57"/>
      <c r="N133" s="57"/>
      <c r="O133" s="57"/>
    </row>
    <row r="134" spans="1:15" ht="18.75" customHeight="1" x14ac:dyDescent="0.2">
      <c r="A134" s="25" t="s">
        <v>52</v>
      </c>
      <c r="B134" s="18">
        <f t="shared" ref="B134:C134" si="22">MOD(B133+TIME(0,3,0),1)</f>
        <v>0.94166666666666654</v>
      </c>
      <c r="C134" s="18">
        <f t="shared" si="22"/>
        <v>0.98402777777777761</v>
      </c>
      <c r="D134" s="18"/>
      <c r="E134" s="18"/>
      <c r="F134" s="26"/>
      <c r="G134" s="27"/>
      <c r="H134" s="57"/>
      <c r="I134" s="57"/>
      <c r="J134" s="57"/>
      <c r="K134" s="57"/>
      <c r="L134" s="57"/>
      <c r="M134" s="57"/>
      <c r="N134" s="57"/>
      <c r="O134" s="57"/>
    </row>
    <row r="135" spans="1:15" ht="18.75" customHeight="1" x14ac:dyDescent="0.2">
      <c r="A135" s="28" t="s">
        <v>53</v>
      </c>
      <c r="B135" s="19">
        <f t="shared" ref="B135:C135" si="23">MOD(B134+TIME(0,5,0),1)</f>
        <v>0.94513888888888875</v>
      </c>
      <c r="C135" s="19">
        <f t="shared" si="23"/>
        <v>0.98749999999999982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ht="18.75" customHeight="1" x14ac:dyDescent="0.2"/>
  </sheetData>
  <mergeCells count="9">
    <mergeCell ref="A77:A81"/>
    <mergeCell ref="A105:A109"/>
    <mergeCell ref="A124:A128"/>
    <mergeCell ref="A1:O1"/>
    <mergeCell ref="A2:O2"/>
    <mergeCell ref="A10:A14"/>
    <mergeCell ref="A28:A32"/>
    <mergeCell ref="A49:A53"/>
    <mergeCell ref="I91:I97"/>
  </mergeCells>
  <phoneticPr fontId="1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66" fitToHeight="0" orientation="landscape" cellComments="asDisplayed" r:id="rId1"/>
  <headerFooter alignWithMargins="0">
    <oddFooter>&amp;L&amp;8Trackwork Transport | &amp;D&amp;C&amp;8&amp;F | Page &amp;P of &amp;N&amp;R&amp;G</oddFooter>
  </headerFooter>
  <rowBreaks count="3" manualBreakCount="3">
    <brk id="40" max="14" man="1"/>
    <brk id="68" max="14" man="1"/>
    <brk id="97" max="14" man="1"/>
  </rowBreaks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TRAIN REPLACEMENT TIMETABLE</vt:lpstr>
      <vt:lpstr>'TRAIN REPLACEMENT TIMETABLE'!Print_Area</vt:lpstr>
      <vt:lpstr>'TRAIN REPLACEMENT TIMETABLE'!Print_Titles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Gus Wagemans</cp:lastModifiedBy>
  <cp:lastPrinted>2020-09-29T14:48:48Z</cp:lastPrinted>
  <dcterms:created xsi:type="dcterms:W3CDTF">2002-03-04T02:55:16Z</dcterms:created>
  <dcterms:modified xsi:type="dcterms:W3CDTF">2020-09-29T14:49:44Z</dcterms:modified>
</cp:coreProperties>
</file>