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. Bussing Weekdays\2021\9CCPWD_18211021\"/>
    </mc:Choice>
  </mc:AlternateContent>
  <bookViews>
    <workbookView xWindow="450" yWindow="240" windowWidth="13995" windowHeight="13110"/>
  </bookViews>
  <sheets>
    <sheet name="Rail Replacement Timetable" sheetId="3" r:id="rId1"/>
  </sheets>
  <definedNames>
    <definedName name="_xlnm.Print_Area" localSheetId="0">'Rail Replacement Timetable'!$A$1:$M$111</definedName>
    <definedName name="_xlnm.Print_Titles" localSheetId="0">'Rail Replacement Timetable'!$1:$2</definedName>
  </definedNames>
  <calcPr calcId="152511" concurrentCalc="0"/>
</workbook>
</file>

<file path=xl/calcChain.xml><?xml version="1.0" encoding="utf-8"?>
<calcChain xmlns="http://schemas.openxmlformats.org/spreadsheetml/2006/main">
  <c r="E48" i="3" l="1"/>
  <c r="B13" i="3"/>
  <c r="C95" i="3"/>
  <c r="B44" i="3"/>
  <c r="C27" i="3"/>
  <c r="C28" i="3"/>
  <c r="C29" i="3"/>
  <c r="B27" i="3"/>
  <c r="B28" i="3"/>
  <c r="B29" i="3"/>
  <c r="D43" i="3"/>
  <c r="D44" i="3"/>
  <c r="D45" i="3"/>
  <c r="D46" i="3"/>
  <c r="D47" i="3"/>
  <c r="D48" i="3"/>
  <c r="H43" i="3"/>
  <c r="H42" i="3"/>
  <c r="F43" i="3"/>
  <c r="F42" i="3"/>
  <c r="D42" i="3"/>
  <c r="C43" i="3"/>
  <c r="C42" i="3"/>
  <c r="B42" i="3"/>
  <c r="B43" i="3"/>
  <c r="D74" i="3"/>
  <c r="I73" i="3"/>
  <c r="I74" i="3"/>
  <c r="H74" i="3"/>
  <c r="H73" i="3"/>
  <c r="H72" i="3"/>
  <c r="C107" i="3"/>
  <c r="B107" i="3"/>
  <c r="E69" i="3"/>
  <c r="E70" i="3"/>
  <c r="E71" i="3"/>
  <c r="E74" i="3"/>
  <c r="C69" i="3"/>
  <c r="C70" i="3"/>
  <c r="C71" i="3"/>
  <c r="C74" i="3"/>
  <c r="B74" i="3"/>
  <c r="C108" i="3"/>
  <c r="C109" i="3"/>
  <c r="C110" i="3"/>
  <c r="C111" i="3"/>
  <c r="B108" i="3"/>
  <c r="B109" i="3"/>
  <c r="B110" i="3"/>
  <c r="B111" i="3"/>
  <c r="F95" i="3"/>
  <c r="F94" i="3"/>
  <c r="F93" i="3"/>
  <c r="F92" i="3"/>
  <c r="F91" i="3"/>
  <c r="E95" i="3"/>
  <c r="E94" i="3"/>
  <c r="E93" i="3"/>
  <c r="E92" i="3"/>
  <c r="E91" i="3"/>
  <c r="D95" i="3"/>
  <c r="D94" i="3"/>
  <c r="D93" i="3"/>
  <c r="D92" i="3"/>
  <c r="D91" i="3"/>
  <c r="C94" i="3"/>
  <c r="C93" i="3"/>
  <c r="C92" i="3"/>
  <c r="C91" i="3"/>
  <c r="B95" i="3"/>
  <c r="B94" i="3"/>
  <c r="B93" i="3"/>
  <c r="G74" i="3"/>
  <c r="G73" i="3"/>
  <c r="G72" i="3"/>
  <c r="F74" i="3"/>
  <c r="F73" i="3"/>
  <c r="F72" i="3"/>
  <c r="H44" i="3"/>
  <c r="H45" i="3"/>
  <c r="H46" i="3"/>
  <c r="H47" i="3"/>
  <c r="H48" i="3"/>
  <c r="H51" i="3"/>
  <c r="H52" i="3"/>
  <c r="H53" i="3"/>
  <c r="H54" i="3"/>
  <c r="F44" i="3"/>
  <c r="F45" i="3"/>
  <c r="F46" i="3"/>
  <c r="F47" i="3"/>
  <c r="F48" i="3"/>
  <c r="F51" i="3"/>
  <c r="F52" i="3"/>
  <c r="F53" i="3"/>
  <c r="F54" i="3"/>
  <c r="D51" i="3"/>
  <c r="D52" i="3"/>
  <c r="D53" i="3"/>
  <c r="D54" i="3"/>
  <c r="C44" i="3"/>
  <c r="C45" i="3"/>
  <c r="C46" i="3"/>
  <c r="C47" i="3"/>
  <c r="C48" i="3"/>
  <c r="C51" i="3"/>
  <c r="C52" i="3"/>
  <c r="C53" i="3"/>
  <c r="C54" i="3"/>
  <c r="B45" i="3"/>
  <c r="B46" i="3"/>
  <c r="B47" i="3"/>
  <c r="B48" i="3"/>
  <c r="B51" i="3"/>
  <c r="B52" i="3"/>
  <c r="F13" i="3"/>
  <c r="F14" i="3"/>
  <c r="F15" i="3"/>
  <c r="E13" i="3"/>
  <c r="E14" i="3"/>
  <c r="E15" i="3"/>
  <c r="D13" i="3"/>
  <c r="D14" i="3"/>
  <c r="D15" i="3"/>
  <c r="C13" i="3"/>
  <c r="C14" i="3"/>
  <c r="C15" i="3"/>
  <c r="B14" i="3"/>
  <c r="B15" i="3"/>
  <c r="B92" i="3"/>
  <c r="B91" i="3"/>
  <c r="B73" i="3"/>
  <c r="B72" i="3"/>
  <c r="B53" i="3"/>
  <c r="B54" i="3"/>
  <c r="E49" i="3"/>
  <c r="E50" i="3"/>
  <c r="E75" i="3"/>
  <c r="E76" i="3"/>
  <c r="E77" i="3"/>
  <c r="E78" i="3"/>
  <c r="D73" i="3"/>
  <c r="D72" i="3"/>
  <c r="I48" i="3"/>
  <c r="I49" i="3"/>
  <c r="I50" i="3"/>
  <c r="G48" i="3"/>
  <c r="G49" i="3"/>
  <c r="G50" i="3"/>
  <c r="C75" i="3"/>
  <c r="C76" i="3"/>
  <c r="C77" i="3"/>
  <c r="C78" i="3"/>
</calcChain>
</file>

<file path=xl/sharedStrings.xml><?xml version="1.0" encoding="utf-8"?>
<sst xmlns="http://schemas.openxmlformats.org/spreadsheetml/2006/main" count="234" uniqueCount="66">
  <si>
    <t>Route</t>
  </si>
  <si>
    <t>Vehicle Type</t>
  </si>
  <si>
    <t>Quantity</t>
  </si>
  <si>
    <t>HORNSBY</t>
  </si>
  <si>
    <t>Route 1CN: Hornsby, then Berowra and Gosford</t>
  </si>
  <si>
    <t>1CN</t>
  </si>
  <si>
    <t>W/C Bus</t>
  </si>
  <si>
    <t>Run Number</t>
  </si>
  <si>
    <t>N191</t>
  </si>
  <si>
    <t>213L</t>
  </si>
  <si>
    <t>N195</t>
  </si>
  <si>
    <t>248G</t>
  </si>
  <si>
    <t>208J</t>
  </si>
  <si>
    <t>Train Arrives</t>
  </si>
  <si>
    <t>Berowra</t>
  </si>
  <si>
    <t>GOSFORD</t>
  </si>
  <si>
    <t>Train Departs</t>
  </si>
  <si>
    <t>Train Destination</t>
  </si>
  <si>
    <t>NEWC</t>
  </si>
  <si>
    <t>WYONG</t>
  </si>
  <si>
    <t>290F</t>
  </si>
  <si>
    <t>282L</t>
  </si>
  <si>
    <t>Train Depart</t>
  </si>
  <si>
    <t>SYD</t>
  </si>
  <si>
    <t>Route 2CN: Hornsby, then all stations to Berowra, then Pt Clare, Tascott, Koolewong, Woy Woy</t>
  </si>
  <si>
    <t>Route 50CN - BEROWRA, COWAN, HAWKESBURY RIVER AND RETURN</t>
  </si>
  <si>
    <t>2CN</t>
  </si>
  <si>
    <t>50CN</t>
  </si>
  <si>
    <t>HQ Bus</t>
  </si>
  <si>
    <t>Train Arrival</t>
  </si>
  <si>
    <t>Asquith</t>
  </si>
  <si>
    <t>Mt Colah</t>
  </si>
  <si>
    <t>Mt Kuring-gai</t>
  </si>
  <si>
    <t>Cowan</t>
  </si>
  <si>
    <t>Point Clare</t>
  </si>
  <si>
    <t>Tascott</t>
  </si>
  <si>
    <t>Koolewong</t>
  </si>
  <si>
    <t>WOY WOY</t>
  </si>
  <si>
    <t>N096</t>
  </si>
  <si>
    <t>1CN BUS</t>
  </si>
  <si>
    <t>GOSF</t>
  </si>
  <si>
    <t>Route 4CN: Woy Woy, then all stations to Gosford</t>
  </si>
  <si>
    <t>4CN</t>
  </si>
  <si>
    <t>Run No</t>
  </si>
  <si>
    <t>Train arrives</t>
  </si>
  <si>
    <t>SWTT Departure Time</t>
  </si>
  <si>
    <t>Bus then continues as required by any passenger to stations between Woy Woy and Wyong</t>
  </si>
  <si>
    <t>BEROWRA</t>
  </si>
  <si>
    <t>HAWKESBURY RIVER</t>
  </si>
  <si>
    <t>Central Coast &amp; Necastle
Hornsby to Newcastle</t>
  </si>
  <si>
    <t>Days</t>
  </si>
  <si>
    <t>Mon / Tue / Wed / Thu</t>
  </si>
  <si>
    <t xml:space="preserve"> Tue / Wed / Thu / Fri</t>
  </si>
  <si>
    <t>282V</t>
  </si>
  <si>
    <t>N091</t>
  </si>
  <si>
    <t>298G</t>
  </si>
  <si>
    <t>258J</t>
  </si>
  <si>
    <t>N092</t>
  </si>
  <si>
    <t xml:space="preserve"> Four (4) weeknights - Monday 18, Tuesday 19, Wednesday 20 and Thursday 21 October 2021</t>
  </si>
  <si>
    <t>Towards Gosford (DOWN)</t>
  </si>
  <si>
    <t>Towards Hornsby (UP)</t>
  </si>
  <si>
    <t>248X</t>
  </si>
  <si>
    <t>Towards Woy Woy (UP)</t>
  </si>
  <si>
    <t>Towards Berowra &amp; Hornsby (UP)</t>
  </si>
  <si>
    <t>Towards Hawkesbury &amp; Woy Woy (DOWN)</t>
  </si>
  <si>
    <t>292G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</si>
</sst>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b/>
      <sz val="20"/>
      <color indexed="9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theme="1" tint="0.3499862666707357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color rgb="FFFF0000"/>
      <name val="Arial"/>
      <family val="2"/>
    </font>
    <font>
      <b/>
      <sz val="14"/>
      <color theme="1" tint="0.34998626667073579"/>
      <name val="Arial"/>
      <family val="2"/>
    </font>
    <font>
      <b/>
      <sz val="12"/>
      <color rgb="FFFF0000"/>
      <name val="Arial"/>
      <family val="2"/>
    </font>
    <font>
      <i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23"/>
      </left>
      <right style="thin">
        <color indexed="2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18" fontId="9" fillId="0" borderId="5" xfId="0" applyNumberFormat="1" applyFont="1" applyFill="1" applyBorder="1" applyAlignment="1">
      <alignment horizontal="center" vertical="center"/>
    </xf>
    <xf numFmtId="18" fontId="9" fillId="0" borderId="7" xfId="0" applyNumberFormat="1" applyFont="1" applyFill="1" applyBorder="1" applyAlignment="1">
      <alignment horizontal="center" vertical="center"/>
    </xf>
    <xf numFmtId="18" fontId="9" fillId="0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18" fontId="8" fillId="0" borderId="0" xfId="0" applyNumberFormat="1" applyFont="1" applyFill="1" applyBorder="1" applyAlignment="1">
      <alignment horizontal="center" vertical="center"/>
    </xf>
    <xf numFmtId="18" fontId="6" fillId="0" borderId="6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8" fontId="6" fillId="0" borderId="3" xfId="0" applyNumberFormat="1" applyFont="1" applyFill="1" applyBorder="1" applyAlignment="1">
      <alignment horizontal="center" vertical="center"/>
    </xf>
    <xf numFmtId="18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8" fontId="6" fillId="0" borderId="2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18" fontId="12" fillId="0" borderId="1" xfId="0" applyNumberFormat="1" applyFont="1" applyFill="1" applyBorder="1" applyAlignment="1">
      <alignment horizontal="center" vertical="center"/>
    </xf>
    <xf numFmtId="18" fontId="9" fillId="0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18" fontId="9" fillId="0" borderId="7" xfId="0" applyNumberFormat="1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left" vertical="center"/>
    </xf>
    <xf numFmtId="18" fontId="6" fillId="0" borderId="1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8" fontId="8" fillId="0" borderId="3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8" fontId="8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left" vertical="center"/>
    </xf>
    <xf numFmtId="18" fontId="13" fillId="4" borderId="12" xfId="0" applyNumberFormat="1" applyFont="1" applyFill="1" applyBorder="1" applyAlignment="1">
      <alignment horizontal="center" vertical="center" wrapText="1"/>
    </xf>
    <xf numFmtId="18" fontId="13" fillId="4" borderId="1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31EF36"/>
      <color rgb="FFFFFF66"/>
      <color rgb="FF59F12F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W116"/>
  <sheetViews>
    <sheetView showGridLines="0" tabSelected="1" view="pageBreakPreview" topLeftCell="A79" zoomScale="75" zoomScaleNormal="100" zoomScaleSheetLayoutView="75" workbookViewId="0">
      <selection activeCell="I88" sqref="I88"/>
    </sheetView>
  </sheetViews>
  <sheetFormatPr defaultColWidth="9.140625" defaultRowHeight="14.25" x14ac:dyDescent="0.2"/>
  <cols>
    <col min="1" max="1" width="30.28515625" style="14" customWidth="1"/>
    <col min="2" max="2" width="15.42578125" style="14" customWidth="1"/>
    <col min="3" max="3" width="15.7109375" style="14" customWidth="1"/>
    <col min="4" max="5" width="12.85546875" style="14" customWidth="1"/>
    <col min="6" max="6" width="16.140625" style="14" customWidth="1"/>
    <col min="7" max="12" width="12.85546875" style="1" customWidth="1"/>
    <col min="13" max="13" width="12.7109375" style="1" customWidth="1"/>
    <col min="14" max="16384" width="9.140625" style="1"/>
  </cols>
  <sheetData>
    <row r="1" spans="1:23" ht="50.25" customHeight="1" x14ac:dyDescent="0.2">
      <c r="A1" s="71" t="s">
        <v>49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23" s="2" customFormat="1" ht="22.5" customHeight="1" x14ac:dyDescent="0.2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23" s="4" customFormat="1" ht="19.5" customHeight="1" x14ac:dyDescent="0.2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23" s="2" customFormat="1" ht="18" customHeight="1" x14ac:dyDescent="0.2">
      <c r="A4" s="5" t="s">
        <v>4</v>
      </c>
      <c r="B4" s="6"/>
      <c r="C4" s="6"/>
      <c r="D4" s="6"/>
      <c r="E4" s="6"/>
      <c r="F4" s="6"/>
    </row>
    <row r="5" spans="1:23" s="7" customFormat="1" ht="20.100000000000001" customHeight="1" x14ac:dyDescent="0.2">
      <c r="A5" s="3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s="2" customFormat="1" ht="17.100000000000001" customHeight="1" x14ac:dyDescent="0.2">
      <c r="A6" s="34" t="s">
        <v>59</v>
      </c>
      <c r="B6" s="8"/>
      <c r="C6" s="8"/>
      <c r="D6" s="8"/>
      <c r="E6" s="9"/>
      <c r="F6" s="9"/>
    </row>
    <row r="7" spans="1:23" s="2" customFormat="1" ht="20.100000000000001" customHeight="1" x14ac:dyDescent="0.2">
      <c r="A7" s="54" t="s">
        <v>0</v>
      </c>
      <c r="B7" s="28" t="s">
        <v>5</v>
      </c>
      <c r="C7" s="28" t="s">
        <v>5</v>
      </c>
      <c r="D7" s="28" t="s">
        <v>5</v>
      </c>
      <c r="E7" s="28" t="s">
        <v>5</v>
      </c>
      <c r="F7" s="22" t="s">
        <v>5</v>
      </c>
    </row>
    <row r="8" spans="1:23" s="2" customFormat="1" ht="20.100000000000001" customHeight="1" x14ac:dyDescent="0.2">
      <c r="A8" s="55" t="s">
        <v>1</v>
      </c>
      <c r="B8" s="25" t="s">
        <v>28</v>
      </c>
      <c r="C8" s="25" t="s">
        <v>28</v>
      </c>
      <c r="D8" s="25" t="s">
        <v>28</v>
      </c>
      <c r="E8" s="25" t="s">
        <v>28</v>
      </c>
      <c r="F8" s="23" t="s">
        <v>28</v>
      </c>
    </row>
    <row r="9" spans="1:23" s="2" customFormat="1" ht="20.100000000000001" customHeight="1" x14ac:dyDescent="0.2">
      <c r="A9" s="56" t="s">
        <v>2</v>
      </c>
      <c r="B9" s="33">
        <v>2</v>
      </c>
      <c r="C9" s="33">
        <v>2</v>
      </c>
      <c r="D9" s="33">
        <v>2</v>
      </c>
      <c r="E9" s="33">
        <v>2</v>
      </c>
      <c r="F9" s="24">
        <v>2</v>
      </c>
    </row>
    <row r="10" spans="1:23" s="2" customFormat="1" ht="30" x14ac:dyDescent="0.2">
      <c r="A10" s="57" t="s">
        <v>50</v>
      </c>
      <c r="B10" s="53" t="s">
        <v>51</v>
      </c>
      <c r="C10" s="53" t="s">
        <v>51</v>
      </c>
      <c r="D10" s="53" t="s">
        <v>51</v>
      </c>
      <c r="E10" s="53" t="s">
        <v>52</v>
      </c>
      <c r="F10" s="53" t="s">
        <v>52</v>
      </c>
    </row>
    <row r="11" spans="1:23" s="2" customFormat="1" ht="20.100000000000001" customHeight="1" x14ac:dyDescent="0.2">
      <c r="A11" s="58" t="s">
        <v>7</v>
      </c>
      <c r="B11" s="18" t="s">
        <v>8</v>
      </c>
      <c r="C11" s="18" t="s">
        <v>9</v>
      </c>
      <c r="D11" s="18" t="s">
        <v>10</v>
      </c>
      <c r="E11" s="18" t="s">
        <v>11</v>
      </c>
      <c r="F11" s="18" t="s">
        <v>12</v>
      </c>
    </row>
    <row r="12" spans="1:23" s="2" customFormat="1" ht="20.100000000000001" customHeight="1" x14ac:dyDescent="0.2">
      <c r="A12" s="56" t="s">
        <v>13</v>
      </c>
      <c r="B12" s="17">
        <v>0.91180555555555554</v>
      </c>
      <c r="C12" s="17">
        <v>0.93402777777777779</v>
      </c>
      <c r="D12" s="17">
        <v>0.97499999999999998</v>
      </c>
      <c r="E12" s="17">
        <v>1.7361111111111112E-2</v>
      </c>
      <c r="F12" s="17">
        <v>5.6944444444444443E-2</v>
      </c>
    </row>
    <row r="13" spans="1:23" s="2" customFormat="1" ht="20.100000000000001" customHeight="1" x14ac:dyDescent="0.2">
      <c r="A13" s="55" t="s">
        <v>3</v>
      </c>
      <c r="B13" s="11">
        <f>MOD(B12+TIME(0,5,0),1)</f>
        <v>0.91527777777777775</v>
      </c>
      <c r="C13" s="11">
        <f t="shared" ref="C13:F13" si="0">MOD(C12+TIME(0,5,0),1)</f>
        <v>0.9375</v>
      </c>
      <c r="D13" s="11">
        <f t="shared" si="0"/>
        <v>0.97847222222222219</v>
      </c>
      <c r="E13" s="11">
        <f t="shared" si="0"/>
        <v>2.0833333333333336E-2</v>
      </c>
      <c r="F13" s="11">
        <f t="shared" si="0"/>
        <v>6.0416666666666667E-2</v>
      </c>
    </row>
    <row r="14" spans="1:23" s="2" customFormat="1" ht="20.100000000000001" customHeight="1" x14ac:dyDescent="0.2">
      <c r="A14" s="67" t="s">
        <v>14</v>
      </c>
      <c r="B14" s="12">
        <f>MOD(B13+TIME(0,13,0),1)</f>
        <v>0.92430555555555549</v>
      </c>
      <c r="C14" s="12">
        <f t="shared" ref="C14:F14" si="1">MOD(C13+TIME(0,13,0),1)</f>
        <v>0.94652777777777775</v>
      </c>
      <c r="D14" s="12">
        <f t="shared" si="1"/>
        <v>0.98749999999999993</v>
      </c>
      <c r="E14" s="12">
        <f t="shared" si="1"/>
        <v>2.9861111111111116E-2</v>
      </c>
      <c r="F14" s="12">
        <f t="shared" si="1"/>
        <v>6.9444444444444448E-2</v>
      </c>
    </row>
    <row r="15" spans="1:23" s="2" customFormat="1" ht="19.5" customHeight="1" x14ac:dyDescent="0.2">
      <c r="A15" s="67" t="s">
        <v>15</v>
      </c>
      <c r="B15" s="13">
        <f>MOD(B14+TIME(0,34,0),1)</f>
        <v>0.94791666666666663</v>
      </c>
      <c r="C15" s="13">
        <f t="shared" ref="C15:F15" si="2">MOD(C14+TIME(0,34,0),1)</f>
        <v>0.97013888888888888</v>
      </c>
      <c r="D15" s="13">
        <f t="shared" si="2"/>
        <v>1.1111111111111072E-2</v>
      </c>
      <c r="E15" s="13">
        <f t="shared" si="2"/>
        <v>5.3472222222222227E-2</v>
      </c>
      <c r="F15" s="13">
        <f t="shared" si="2"/>
        <v>9.3055555555555558E-2</v>
      </c>
    </row>
    <row r="16" spans="1:23" s="2" customFormat="1" ht="20.100000000000001" customHeight="1" x14ac:dyDescent="0.2">
      <c r="A16" s="73" t="s">
        <v>7</v>
      </c>
      <c r="B16" s="30" t="s">
        <v>65</v>
      </c>
      <c r="C16" s="64" t="s">
        <v>53</v>
      </c>
      <c r="D16" s="64" t="s">
        <v>54</v>
      </c>
      <c r="E16" s="64" t="s">
        <v>55</v>
      </c>
      <c r="F16" s="64" t="s">
        <v>56</v>
      </c>
    </row>
    <row r="17" spans="1:16" s="2" customFormat="1" ht="20.100000000000001" customHeight="1" x14ac:dyDescent="0.2">
      <c r="A17" s="74" t="s">
        <v>16</v>
      </c>
      <c r="B17" s="31">
        <v>0.95208333333333339</v>
      </c>
      <c r="C17" s="65">
        <v>0.97638888888888886</v>
      </c>
      <c r="D17" s="65">
        <v>2.0833333333333332E-2</v>
      </c>
      <c r="E17" s="65">
        <v>6.1805555555555558E-2</v>
      </c>
      <c r="F17" s="65">
        <v>0.10277777777777779</v>
      </c>
    </row>
    <row r="18" spans="1:16" s="2" customFormat="1" ht="20.100000000000001" customHeight="1" x14ac:dyDescent="0.2">
      <c r="A18" s="59" t="s">
        <v>17</v>
      </c>
      <c r="B18" s="32" t="s">
        <v>18</v>
      </c>
      <c r="C18" s="66" t="s">
        <v>18</v>
      </c>
      <c r="D18" s="66" t="s">
        <v>18</v>
      </c>
      <c r="E18" s="66" t="s">
        <v>18</v>
      </c>
      <c r="F18" s="66" t="s">
        <v>19</v>
      </c>
    </row>
    <row r="19" spans="1:16" s="7" customFormat="1" ht="20.100000000000001" customHeight="1" x14ac:dyDescent="0.2">
      <c r="A19" s="37"/>
      <c r="B19" s="4"/>
      <c r="C19" s="4"/>
      <c r="D19" s="4"/>
      <c r="E19" s="4"/>
      <c r="F19" s="4"/>
      <c r="G19" s="2"/>
      <c r="H19" s="4"/>
      <c r="I19" s="2"/>
      <c r="J19" s="2"/>
      <c r="K19" s="2"/>
      <c r="L19" s="2"/>
      <c r="M19" s="2"/>
    </row>
    <row r="20" spans="1:16" s="2" customFormat="1" ht="17.100000000000001" customHeight="1" x14ac:dyDescent="0.2">
      <c r="A20" s="34" t="s">
        <v>60</v>
      </c>
      <c r="B20" s="8"/>
      <c r="C20" s="8"/>
      <c r="D20" s="8"/>
      <c r="E20" s="9"/>
      <c r="F20" s="9"/>
      <c r="H20" s="9"/>
      <c r="I20" s="9"/>
      <c r="J20" s="9"/>
      <c r="K20" s="9"/>
      <c r="L20" s="9"/>
      <c r="M20" s="9"/>
      <c r="N20" s="9"/>
      <c r="O20" s="9"/>
      <c r="P20" s="9"/>
    </row>
    <row r="21" spans="1:16" s="2" customFormat="1" ht="20.100000000000001" customHeight="1" x14ac:dyDescent="0.2">
      <c r="A21" s="38" t="s">
        <v>0</v>
      </c>
      <c r="B21" s="28" t="s">
        <v>5</v>
      </c>
      <c r="C21" s="28" t="s">
        <v>5</v>
      </c>
      <c r="D21" s="8"/>
      <c r="E21" s="9"/>
      <c r="F21" s="9"/>
      <c r="H21" s="9"/>
      <c r="I21" s="9"/>
      <c r="J21" s="9"/>
      <c r="K21" s="9"/>
      <c r="L21" s="9"/>
      <c r="M21" s="9"/>
      <c r="N21" s="9"/>
      <c r="O21" s="9"/>
      <c r="P21" s="9"/>
    </row>
    <row r="22" spans="1:16" s="2" customFormat="1" ht="20.100000000000001" customHeight="1" x14ac:dyDescent="0.2">
      <c r="A22" s="39" t="s">
        <v>1</v>
      </c>
      <c r="B22" s="23" t="s">
        <v>28</v>
      </c>
      <c r="C22" s="23" t="s">
        <v>28</v>
      </c>
      <c r="D22" s="8"/>
      <c r="E22" s="9"/>
      <c r="F22" s="9"/>
      <c r="H22" s="9"/>
      <c r="I22" s="9"/>
      <c r="J22" s="9"/>
      <c r="K22" s="9"/>
      <c r="L22" s="9"/>
      <c r="M22" s="9"/>
      <c r="N22" s="9"/>
      <c r="O22" s="9"/>
      <c r="P22" s="9"/>
    </row>
    <row r="23" spans="1:16" s="2" customFormat="1" ht="20.100000000000001" customHeight="1" x14ac:dyDescent="0.2">
      <c r="A23" s="40" t="s">
        <v>2</v>
      </c>
      <c r="B23" s="24">
        <v>2</v>
      </c>
      <c r="C23" s="24">
        <v>2</v>
      </c>
      <c r="D23" s="8"/>
      <c r="E23" s="9"/>
      <c r="F23" s="9"/>
      <c r="H23" s="9"/>
      <c r="I23" s="9"/>
      <c r="J23" s="9"/>
      <c r="K23" s="9"/>
      <c r="L23" s="9"/>
      <c r="M23" s="9"/>
      <c r="N23" s="9"/>
      <c r="O23" s="9"/>
      <c r="P23" s="9"/>
    </row>
    <row r="24" spans="1:16" s="2" customFormat="1" ht="30" x14ac:dyDescent="0.2">
      <c r="A24" s="57" t="s">
        <v>50</v>
      </c>
      <c r="B24" s="53" t="s">
        <v>51</v>
      </c>
      <c r="C24" s="53" t="s">
        <v>51</v>
      </c>
      <c r="D24" s="8"/>
      <c r="E24" s="9"/>
      <c r="F24" s="9"/>
      <c r="H24" s="9"/>
      <c r="I24" s="9"/>
      <c r="J24" s="9"/>
      <c r="K24" s="9"/>
      <c r="L24" s="9"/>
      <c r="M24" s="9"/>
      <c r="N24" s="9"/>
      <c r="O24" s="9"/>
      <c r="P24" s="9"/>
    </row>
    <row r="25" spans="1:16" s="2" customFormat="1" ht="20.100000000000001" customHeight="1" x14ac:dyDescent="0.2">
      <c r="A25" s="41" t="s">
        <v>7</v>
      </c>
      <c r="B25" s="62" t="s">
        <v>20</v>
      </c>
      <c r="C25" s="62" t="s">
        <v>21</v>
      </c>
      <c r="D25" s="8"/>
      <c r="E25" s="9"/>
      <c r="F25" s="9"/>
      <c r="H25" s="9"/>
      <c r="I25" s="9"/>
      <c r="J25" s="9"/>
      <c r="K25" s="9"/>
      <c r="L25" s="9"/>
      <c r="M25" s="9"/>
      <c r="N25" s="9"/>
      <c r="O25" s="9"/>
      <c r="P25" s="9"/>
    </row>
    <row r="26" spans="1:16" s="2" customFormat="1" ht="20.100000000000001" customHeight="1" x14ac:dyDescent="0.2">
      <c r="A26" s="47" t="s">
        <v>13</v>
      </c>
      <c r="B26" s="63">
        <v>0.92499999999999993</v>
      </c>
      <c r="C26" s="63">
        <v>0.96736111111111101</v>
      </c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s="2" customFormat="1" ht="20.100000000000001" customHeight="1" x14ac:dyDescent="0.2">
      <c r="A27" s="68" t="s">
        <v>15</v>
      </c>
      <c r="B27" s="11">
        <f>MOD(B26+TIME(0,5,0),1)</f>
        <v>0.92847222222222214</v>
      </c>
      <c r="C27" s="11">
        <f>MOD(C26+TIME(0,5,0),1)</f>
        <v>0.97083333333333321</v>
      </c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s="2" customFormat="1" ht="20.100000000000001" customHeight="1" x14ac:dyDescent="0.2">
      <c r="A28" s="68" t="s">
        <v>14</v>
      </c>
      <c r="B28" s="12">
        <f>MOD(B27+TIME(0,34,0),1)</f>
        <v>0.95208333333333328</v>
      </c>
      <c r="C28" s="12">
        <f>MOD(C27+TIME(0,34,0),1)</f>
        <v>0.99444444444444435</v>
      </c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s="2" customFormat="1" ht="19.5" customHeight="1" x14ac:dyDescent="0.2">
      <c r="A29" s="39" t="s">
        <v>3</v>
      </c>
      <c r="B29" s="13">
        <f>MOD(B28+TIME(0,13,0),1)</f>
        <v>0.96111111111111103</v>
      </c>
      <c r="C29" s="13">
        <f>MOD(C28+TIME(0,13,0),1)</f>
        <v>3.4722222222220989E-3</v>
      </c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s="2" customFormat="1" ht="20.100000000000001" customHeight="1" x14ac:dyDescent="0.2">
      <c r="A30" s="41" t="s">
        <v>7</v>
      </c>
      <c r="B30" s="62" t="s">
        <v>57</v>
      </c>
      <c r="C30" s="30" t="s">
        <v>61</v>
      </c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s="2" customFormat="1" ht="20.100000000000001" customHeight="1" x14ac:dyDescent="0.2">
      <c r="A31" s="6" t="s">
        <v>22</v>
      </c>
      <c r="B31" s="65">
        <v>0.97083333333333333</v>
      </c>
      <c r="C31" s="31">
        <v>2.361111111111111E-2</v>
      </c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s="2" customFormat="1" ht="20.100000000000001" customHeight="1" x14ac:dyDescent="0.2">
      <c r="A32" s="42" t="s">
        <v>17</v>
      </c>
      <c r="B32" s="32" t="s">
        <v>23</v>
      </c>
      <c r="C32" s="32" t="s">
        <v>23</v>
      </c>
      <c r="D32" s="8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3" s="2" customFormat="1" ht="20.100000000000001" customHeight="1" x14ac:dyDescent="0.2">
      <c r="A33" s="14"/>
      <c r="B33" s="14"/>
      <c r="C33" s="14"/>
      <c r="D33" s="14"/>
      <c r="E33" s="14"/>
      <c r="F33" s="14"/>
      <c r="G33" s="1"/>
      <c r="H33" s="1"/>
      <c r="I33" s="1"/>
      <c r="J33" s="1"/>
      <c r="K33" s="1"/>
      <c r="L33" s="1"/>
    </row>
    <row r="34" spans="1:13" s="2" customFormat="1" ht="19.5" customHeight="1" x14ac:dyDescent="0.2">
      <c r="A34" s="5" t="s">
        <v>24</v>
      </c>
      <c r="B34" s="6"/>
      <c r="C34" s="6"/>
      <c r="D34" s="6"/>
      <c r="E34" s="6"/>
      <c r="F34" s="6"/>
      <c r="L34" s="15"/>
    </row>
    <row r="35" spans="1:13" s="2" customFormat="1" ht="19.5" customHeight="1" x14ac:dyDescent="0.2">
      <c r="A35" s="5" t="s">
        <v>25</v>
      </c>
      <c r="B35" s="6"/>
      <c r="C35" s="6"/>
      <c r="D35" s="6"/>
      <c r="E35" s="6"/>
      <c r="F35" s="6"/>
      <c r="L35" s="15"/>
    </row>
    <row r="36" spans="1:13" s="2" customFormat="1" ht="18.600000000000001" customHeight="1" x14ac:dyDescent="0.2">
      <c r="A36" s="6"/>
      <c r="B36" s="6"/>
      <c r="C36" s="6"/>
      <c r="D36" s="6"/>
      <c r="E36" s="6"/>
      <c r="F36" s="6"/>
      <c r="L36" s="15"/>
    </row>
    <row r="37" spans="1:13" s="2" customFormat="1" ht="17.100000000000001" customHeight="1" x14ac:dyDescent="0.2">
      <c r="A37" s="34" t="s">
        <v>64</v>
      </c>
      <c r="B37" s="19"/>
      <c r="C37" s="19"/>
      <c r="D37" s="19"/>
      <c r="E37" s="20"/>
      <c r="F37" s="20"/>
      <c r="G37" s="21"/>
      <c r="H37" s="21"/>
      <c r="I37" s="21"/>
      <c r="J37" s="21"/>
      <c r="K37" s="21"/>
      <c r="L37" s="4"/>
      <c r="M37" s="4"/>
    </row>
    <row r="38" spans="1:13" s="2" customFormat="1" ht="20.100000000000001" customHeight="1" x14ac:dyDescent="0.2">
      <c r="A38" s="38" t="s">
        <v>0</v>
      </c>
      <c r="B38" s="22" t="s">
        <v>26</v>
      </c>
      <c r="C38" s="22" t="s">
        <v>26</v>
      </c>
      <c r="D38" s="22" t="s">
        <v>26</v>
      </c>
      <c r="E38" s="22" t="s">
        <v>27</v>
      </c>
      <c r="F38" s="22" t="s">
        <v>26</v>
      </c>
      <c r="G38" s="22" t="s">
        <v>27</v>
      </c>
      <c r="H38" s="22" t="s">
        <v>26</v>
      </c>
      <c r="I38" s="22" t="s">
        <v>27</v>
      </c>
      <c r="L38" s="4"/>
      <c r="M38" s="4"/>
    </row>
    <row r="39" spans="1:13" s="2" customFormat="1" ht="20.100000000000001" customHeight="1" x14ac:dyDescent="0.2">
      <c r="A39" s="39" t="s">
        <v>1</v>
      </c>
      <c r="B39" s="23" t="s">
        <v>28</v>
      </c>
      <c r="C39" s="23" t="s">
        <v>28</v>
      </c>
      <c r="D39" s="23" t="s">
        <v>28</v>
      </c>
      <c r="E39" s="23" t="s">
        <v>6</v>
      </c>
      <c r="F39" s="23" t="s">
        <v>28</v>
      </c>
      <c r="G39" s="23" t="s">
        <v>6</v>
      </c>
      <c r="H39" s="23" t="s">
        <v>28</v>
      </c>
      <c r="I39" s="23" t="s">
        <v>6</v>
      </c>
      <c r="J39" s="21"/>
      <c r="K39" s="21"/>
      <c r="L39" s="4"/>
      <c r="M39" s="4"/>
    </row>
    <row r="40" spans="1:13" s="2" customFormat="1" ht="20.100000000000001" customHeight="1" x14ac:dyDescent="0.2">
      <c r="A40" s="40" t="s">
        <v>2</v>
      </c>
      <c r="B40" s="24">
        <v>2</v>
      </c>
      <c r="C40" s="24">
        <v>2</v>
      </c>
      <c r="D40" s="24">
        <v>2</v>
      </c>
      <c r="E40" s="24">
        <v>1</v>
      </c>
      <c r="F40" s="24">
        <v>2</v>
      </c>
      <c r="G40" s="24">
        <v>1</v>
      </c>
      <c r="H40" s="24">
        <v>2</v>
      </c>
      <c r="I40" s="24">
        <v>1</v>
      </c>
      <c r="L40" s="4"/>
      <c r="M40" s="4"/>
    </row>
    <row r="41" spans="1:13" s="2" customFormat="1" ht="30" x14ac:dyDescent="0.2">
      <c r="A41" s="57" t="s">
        <v>50</v>
      </c>
      <c r="B41" s="53" t="s">
        <v>51</v>
      </c>
      <c r="C41" s="53" t="s">
        <v>51</v>
      </c>
      <c r="D41" s="53" t="s">
        <v>51</v>
      </c>
      <c r="E41" s="53" t="s">
        <v>51</v>
      </c>
      <c r="F41" s="53" t="s">
        <v>52</v>
      </c>
      <c r="G41" s="53" t="s">
        <v>52</v>
      </c>
      <c r="H41" s="53" t="s">
        <v>52</v>
      </c>
      <c r="I41" s="53" t="s">
        <v>52</v>
      </c>
      <c r="J41" s="21"/>
      <c r="K41" s="21"/>
      <c r="L41" s="4"/>
      <c r="M41" s="4"/>
    </row>
    <row r="42" spans="1:13" s="2" customFormat="1" ht="20.100000000000001" customHeight="1" x14ac:dyDescent="0.2">
      <c r="A42" s="38" t="s">
        <v>7</v>
      </c>
      <c r="B42" s="18" t="str">
        <f t="shared" ref="B42:D43" si="3">B11</f>
        <v>N191</v>
      </c>
      <c r="C42" s="18" t="str">
        <f t="shared" si="3"/>
        <v>213L</v>
      </c>
      <c r="D42" s="18" t="str">
        <f t="shared" si="3"/>
        <v>N195</v>
      </c>
      <c r="E42" s="22"/>
      <c r="F42" s="18" t="str">
        <f>E11</f>
        <v>248G</v>
      </c>
      <c r="G42" s="22"/>
      <c r="H42" s="18" t="str">
        <f>F11</f>
        <v>208J</v>
      </c>
      <c r="I42" s="22"/>
      <c r="L42" s="4"/>
      <c r="M42" s="4"/>
    </row>
    <row r="43" spans="1:13" s="2" customFormat="1" ht="20.100000000000001" customHeight="1" x14ac:dyDescent="0.2">
      <c r="A43" s="40" t="s">
        <v>29</v>
      </c>
      <c r="B43" s="17">
        <f t="shared" si="3"/>
        <v>0.91180555555555554</v>
      </c>
      <c r="C43" s="17">
        <f t="shared" si="3"/>
        <v>0.93402777777777779</v>
      </c>
      <c r="D43" s="17">
        <f t="shared" si="3"/>
        <v>0.97499999999999998</v>
      </c>
      <c r="E43" s="26"/>
      <c r="F43" s="17">
        <f>E12</f>
        <v>1.7361111111111112E-2</v>
      </c>
      <c r="G43" s="26"/>
      <c r="H43" s="17">
        <f>F12</f>
        <v>5.6944444444444443E-2</v>
      </c>
      <c r="I43" s="26"/>
      <c r="J43" s="21"/>
      <c r="K43" s="21"/>
      <c r="L43" s="4"/>
      <c r="M43" s="4"/>
    </row>
    <row r="44" spans="1:13" s="2" customFormat="1" ht="20.100000000000001" customHeight="1" x14ac:dyDescent="0.2">
      <c r="A44" s="43" t="s">
        <v>3</v>
      </c>
      <c r="B44" s="11">
        <f>MOD(B43+TIME(0,5,0),1)</f>
        <v>0.91527777777777775</v>
      </c>
      <c r="C44" s="11">
        <f>MOD(C43+TIME(0,5,0),1)</f>
        <v>0.9375</v>
      </c>
      <c r="D44" s="11">
        <f>MOD(D43+TIME(0,5,0),1)</f>
        <v>0.97847222222222219</v>
      </c>
      <c r="E44" s="11"/>
      <c r="F44" s="11">
        <f>MOD(F43+TIME(0,5,0),1)</f>
        <v>2.0833333333333336E-2</v>
      </c>
      <c r="G44" s="11"/>
      <c r="H44" s="11">
        <f>MOD(H43+TIME(0,5,0),1)</f>
        <v>6.0416666666666667E-2</v>
      </c>
      <c r="I44" s="11"/>
      <c r="L44" s="4"/>
      <c r="M44" s="4"/>
    </row>
    <row r="45" spans="1:13" s="2" customFormat="1" ht="20.100000000000001" customHeight="1" x14ac:dyDescent="0.2">
      <c r="A45" s="44" t="s">
        <v>30</v>
      </c>
      <c r="B45" s="12">
        <f t="shared" ref="B45:B46" si="4">MOD(B44+TIME(0,4,0),1)</f>
        <v>0.91805555555555551</v>
      </c>
      <c r="C45" s="12">
        <f>MOD(C44+TIME(0,4,0),1)</f>
        <v>0.94027777777777777</v>
      </c>
      <c r="D45" s="12">
        <f>MOD(D44+TIME(0,4,0),1)</f>
        <v>0.98124999999999996</v>
      </c>
      <c r="E45" s="12"/>
      <c r="F45" s="12">
        <f>MOD(F44+TIME(0,4,0),1)</f>
        <v>2.3611111111111114E-2</v>
      </c>
      <c r="G45" s="12"/>
      <c r="H45" s="12">
        <f>MOD(H44+TIME(0,4,0),1)</f>
        <v>6.3194444444444442E-2</v>
      </c>
      <c r="I45" s="12"/>
      <c r="J45" s="21"/>
      <c r="K45" s="21"/>
      <c r="L45" s="4"/>
      <c r="M45" s="4"/>
    </row>
    <row r="46" spans="1:13" s="2" customFormat="1" ht="20.100000000000001" customHeight="1" x14ac:dyDescent="0.2">
      <c r="A46" s="44" t="s">
        <v>31</v>
      </c>
      <c r="B46" s="12">
        <f t="shared" si="4"/>
        <v>0.92083333333333328</v>
      </c>
      <c r="C46" s="12">
        <f>MOD(C45+TIME(0,4,0),1)</f>
        <v>0.94305555555555554</v>
      </c>
      <c r="D46" s="12">
        <f>MOD(D45+TIME(0,4,0),1)</f>
        <v>0.98402777777777772</v>
      </c>
      <c r="E46" s="12"/>
      <c r="F46" s="12">
        <f>MOD(F45+TIME(0,4,0),1)</f>
        <v>2.6388888888888892E-2</v>
      </c>
      <c r="G46" s="12"/>
      <c r="H46" s="12">
        <f>MOD(H45+TIME(0,4,0),1)</f>
        <v>6.5972222222222224E-2</v>
      </c>
      <c r="I46" s="12"/>
      <c r="L46" s="4"/>
      <c r="M46" s="4"/>
    </row>
    <row r="47" spans="1:13" s="2" customFormat="1" ht="20.100000000000001" customHeight="1" x14ac:dyDescent="0.2">
      <c r="A47" s="44" t="s">
        <v>32</v>
      </c>
      <c r="B47" s="12">
        <f t="shared" ref="B47" si="5">MOD(B46+TIME(0,5,0),1)</f>
        <v>0.92430555555555549</v>
      </c>
      <c r="C47" s="12">
        <f>MOD(C46+TIME(0,5,0),1)</f>
        <v>0.94652777777777775</v>
      </c>
      <c r="D47" s="12">
        <f>MOD(D46+TIME(0,5,0),1)</f>
        <v>0.98749999999999993</v>
      </c>
      <c r="E47" s="12"/>
      <c r="F47" s="12">
        <f>MOD(F46+TIME(0,5,0),1)</f>
        <v>2.9861111111111116E-2</v>
      </c>
      <c r="G47" s="12"/>
      <c r="H47" s="12">
        <f>MOD(H46+TIME(0,5,0),1)</f>
        <v>6.9444444444444448E-2</v>
      </c>
      <c r="I47" s="12"/>
      <c r="J47" s="21"/>
      <c r="K47" s="21"/>
      <c r="L47" s="4"/>
      <c r="M47" s="4"/>
    </row>
    <row r="48" spans="1:13" s="2" customFormat="1" ht="19.5" customHeight="1" x14ac:dyDescent="0.2">
      <c r="A48" s="44" t="s">
        <v>47</v>
      </c>
      <c r="B48" s="12">
        <f t="shared" ref="B48" si="6">MOD(B47+TIME(0,6,0),1)</f>
        <v>0.92847222222222214</v>
      </c>
      <c r="C48" s="12">
        <f>MOD(C47+TIME(0,6,0),1)</f>
        <v>0.9506944444444444</v>
      </c>
      <c r="D48" s="12">
        <f>MOD(D47+TIME(0,6,0),1)</f>
        <v>0.99166666666666659</v>
      </c>
      <c r="E48" s="12">
        <f>D48+"0:03"</f>
        <v>0.99374999999999991</v>
      </c>
      <c r="F48" s="12">
        <f>MOD(F47+TIME(0,6,0),1)</f>
        <v>3.4027777777777782E-2</v>
      </c>
      <c r="G48" s="12">
        <f>F48+"0:03"</f>
        <v>3.6111111111111115E-2</v>
      </c>
      <c r="H48" s="12">
        <f>MOD(H47+TIME(0,6,0),1)</f>
        <v>7.3611111111111113E-2</v>
      </c>
      <c r="I48" s="12">
        <f>H48+"0:03"</f>
        <v>7.5694444444444453E-2</v>
      </c>
      <c r="L48" s="4"/>
      <c r="M48" s="4"/>
    </row>
    <row r="49" spans="1:14" s="2" customFormat="1" ht="19.5" customHeight="1" x14ac:dyDescent="0.2">
      <c r="A49" s="44" t="s">
        <v>33</v>
      </c>
      <c r="B49" s="12"/>
      <c r="C49" s="12"/>
      <c r="D49" s="12"/>
      <c r="E49" s="12">
        <f>MOD(E48+TIME(0,4,0),1)</f>
        <v>0.99652777777777768</v>
      </c>
      <c r="F49" s="12"/>
      <c r="G49" s="12">
        <f>MOD(G48+TIME(0,4,0),1)</f>
        <v>3.888888888888889E-2</v>
      </c>
      <c r="H49" s="12"/>
      <c r="I49" s="12">
        <f>MOD(I48+TIME(0,4,0),1)</f>
        <v>7.8472222222222235E-2</v>
      </c>
      <c r="J49" s="21"/>
      <c r="K49" s="21"/>
      <c r="L49" s="4"/>
      <c r="M49" s="4"/>
    </row>
    <row r="50" spans="1:14" s="2" customFormat="1" ht="19.5" customHeight="1" x14ac:dyDescent="0.2">
      <c r="A50" s="44" t="s">
        <v>48</v>
      </c>
      <c r="B50" s="12"/>
      <c r="C50" s="12"/>
      <c r="D50" s="12"/>
      <c r="E50" s="12">
        <f>MOD(E49+TIME(0,14,0),1)</f>
        <v>6.2499999999998668E-3</v>
      </c>
      <c r="F50" s="12"/>
      <c r="G50" s="12">
        <f>MOD(G49+TIME(0,14,0),1)</f>
        <v>4.8611111111111112E-2</v>
      </c>
      <c r="H50" s="12"/>
      <c r="I50" s="12">
        <f>MOD(I49+TIME(0,14,0),1)</f>
        <v>8.8194444444444464E-2</v>
      </c>
      <c r="L50" s="4"/>
      <c r="M50" s="4"/>
    </row>
    <row r="51" spans="1:14" s="2" customFormat="1" ht="20.100000000000001" customHeight="1" x14ac:dyDescent="0.2">
      <c r="A51" s="44" t="s">
        <v>34</v>
      </c>
      <c r="B51" s="12">
        <f>MOD(B48+TIME(0,33,0),1)</f>
        <v>0.95138888888888884</v>
      </c>
      <c r="C51" s="12">
        <f t="shared" ref="C51:H51" si="7">MOD(C48+TIME(0,33,0),1)</f>
        <v>0.97361111111111109</v>
      </c>
      <c r="D51" s="12">
        <f t="shared" si="7"/>
        <v>1.4583333333333171E-2</v>
      </c>
      <c r="E51" s="12"/>
      <c r="F51" s="12">
        <f t="shared" si="7"/>
        <v>5.694444444444445E-2</v>
      </c>
      <c r="G51" s="12"/>
      <c r="H51" s="12">
        <f t="shared" si="7"/>
        <v>9.6527777777777782E-2</v>
      </c>
      <c r="I51" s="12"/>
      <c r="J51" s="21"/>
      <c r="K51" s="21"/>
      <c r="L51" s="4"/>
      <c r="M51" s="4"/>
    </row>
    <row r="52" spans="1:14" s="2" customFormat="1" ht="20.100000000000001" customHeight="1" x14ac:dyDescent="0.2">
      <c r="A52" s="44" t="s">
        <v>35</v>
      </c>
      <c r="B52" s="12">
        <f>MOD(B51+TIME(0,3,0),1)</f>
        <v>0.95347222222222217</v>
      </c>
      <c r="C52" s="12">
        <f t="shared" ref="C52:H52" si="8">MOD(C51+TIME(0,3,0),1)</f>
        <v>0.97569444444444442</v>
      </c>
      <c r="D52" s="12">
        <f t="shared" si="8"/>
        <v>1.6666666666666503E-2</v>
      </c>
      <c r="E52" s="12"/>
      <c r="F52" s="12">
        <f t="shared" si="8"/>
        <v>5.9027777777777783E-2</v>
      </c>
      <c r="G52" s="12"/>
      <c r="H52" s="12">
        <f t="shared" si="8"/>
        <v>9.8611111111111122E-2</v>
      </c>
      <c r="I52" s="12"/>
      <c r="L52" s="4"/>
      <c r="M52" s="4"/>
    </row>
    <row r="53" spans="1:14" s="2" customFormat="1" ht="20.100000000000001" customHeight="1" x14ac:dyDescent="0.2">
      <c r="A53" s="44" t="s">
        <v>36</v>
      </c>
      <c r="B53" s="12">
        <f t="shared" ref="B53:D53" si="9">MOD(B52+TIME(0,3,0),1)</f>
        <v>0.95555555555555549</v>
      </c>
      <c r="C53" s="12">
        <f t="shared" si="9"/>
        <v>0.97777777777777775</v>
      </c>
      <c r="D53" s="12">
        <f t="shared" si="9"/>
        <v>1.8749999999999836E-2</v>
      </c>
      <c r="E53" s="12"/>
      <c r="F53" s="12">
        <f t="shared" ref="F53" si="10">MOD(F52+TIME(0,3,0),1)</f>
        <v>6.1111111111111116E-2</v>
      </c>
      <c r="G53" s="12"/>
      <c r="H53" s="12">
        <f t="shared" ref="H53" si="11">MOD(H52+TIME(0,3,0),1)</f>
        <v>0.10069444444444446</v>
      </c>
      <c r="I53" s="12"/>
      <c r="J53" s="21"/>
      <c r="K53" s="21"/>
      <c r="L53" s="4"/>
      <c r="M53" s="4"/>
    </row>
    <row r="54" spans="1:14" s="2" customFormat="1" ht="20.100000000000001" customHeight="1" x14ac:dyDescent="0.2">
      <c r="A54" s="45" t="s">
        <v>37</v>
      </c>
      <c r="B54" s="13">
        <f>MOD(B53+TIME(0,5,0),1)</f>
        <v>0.9590277777777777</v>
      </c>
      <c r="C54" s="13">
        <f t="shared" ref="C54:H54" si="12">MOD(C53+TIME(0,5,0),1)</f>
        <v>0.98124999999999996</v>
      </c>
      <c r="D54" s="13">
        <f t="shared" si="12"/>
        <v>2.222222222222206E-2</v>
      </c>
      <c r="E54" s="13"/>
      <c r="F54" s="13">
        <f t="shared" si="12"/>
        <v>6.458333333333334E-2</v>
      </c>
      <c r="G54" s="13"/>
      <c r="H54" s="13">
        <f t="shared" si="12"/>
        <v>0.10416666666666669</v>
      </c>
      <c r="I54" s="13"/>
      <c r="L54" s="4"/>
      <c r="M54" s="4"/>
    </row>
    <row r="55" spans="1:14" s="2" customFormat="1" ht="20.100000000000001" customHeight="1" x14ac:dyDescent="0.2">
      <c r="A55" s="46"/>
      <c r="B55" s="27"/>
      <c r="C55" s="27"/>
      <c r="D55" s="27"/>
      <c r="E55" s="27"/>
      <c r="F55" s="27"/>
      <c r="G55" s="27"/>
      <c r="H55" s="27"/>
      <c r="I55" s="27"/>
      <c r="J55" s="21"/>
      <c r="K55" s="21"/>
      <c r="L55" s="4"/>
      <c r="M55" s="4"/>
    </row>
    <row r="56" spans="1:14" s="2" customFormat="1" ht="20.100000000000001" customHeight="1" x14ac:dyDescent="0.2">
      <c r="A56" s="47"/>
      <c r="B56" s="26"/>
      <c r="C56" s="26"/>
      <c r="D56" s="26"/>
      <c r="E56" s="26"/>
      <c r="F56" s="26"/>
      <c r="G56" s="26"/>
      <c r="H56" s="26"/>
      <c r="I56" s="26"/>
      <c r="L56" s="4"/>
      <c r="M56" s="4"/>
    </row>
    <row r="57" spans="1:14" s="2" customFormat="1" ht="20.100000000000001" customHeight="1" x14ac:dyDescent="0.2">
      <c r="A57" s="48"/>
      <c r="B57" s="16"/>
      <c r="C57" s="16"/>
      <c r="D57" s="16"/>
      <c r="E57" s="16"/>
      <c r="F57" s="16"/>
      <c r="G57" s="16"/>
      <c r="H57" s="16"/>
      <c r="I57" s="16"/>
      <c r="J57" s="21"/>
      <c r="K57" s="21"/>
      <c r="L57" s="16"/>
      <c r="M57" s="16"/>
    </row>
    <row r="58" spans="1:14" s="2" customFormat="1" ht="19.5" customHeight="1" x14ac:dyDescent="0.2">
      <c r="A58" s="5" t="s">
        <v>24</v>
      </c>
      <c r="B58" s="6"/>
      <c r="C58" s="6"/>
      <c r="D58" s="6"/>
      <c r="E58" s="6"/>
      <c r="F58" s="6"/>
      <c r="L58" s="15"/>
    </row>
    <row r="59" spans="1:14" s="2" customFormat="1" ht="19.5" customHeight="1" x14ac:dyDescent="0.2">
      <c r="A59" s="5" t="s">
        <v>25</v>
      </c>
      <c r="B59" s="6"/>
      <c r="C59" s="6"/>
      <c r="D59" s="6"/>
      <c r="E59" s="6"/>
      <c r="F59" s="6"/>
      <c r="J59" s="21"/>
      <c r="K59" s="21"/>
      <c r="L59" s="15"/>
    </row>
    <row r="60" spans="1:14" ht="19.5" customHeight="1" x14ac:dyDescent="0.2">
      <c r="A60" s="6"/>
      <c r="B60" s="6"/>
      <c r="C60" s="6"/>
      <c r="D60" s="6"/>
      <c r="E60" s="6"/>
      <c r="F60" s="6"/>
      <c r="G60" s="2"/>
      <c r="H60" s="2"/>
      <c r="I60" s="2"/>
      <c r="J60" s="2"/>
      <c r="K60" s="2"/>
      <c r="L60" s="15"/>
      <c r="M60" s="2"/>
    </row>
    <row r="61" spans="1:14" ht="19.5" customHeight="1" x14ac:dyDescent="0.2">
      <c r="A61" s="34" t="s">
        <v>63</v>
      </c>
      <c r="B61" s="8"/>
      <c r="C61" s="8"/>
      <c r="D61" s="8"/>
      <c r="E61" s="9"/>
      <c r="F61" s="9"/>
      <c r="G61" s="10"/>
      <c r="H61" s="10"/>
      <c r="I61" s="10"/>
      <c r="J61" s="21"/>
      <c r="K61" s="21"/>
      <c r="L61" s="2"/>
      <c r="M61" s="2"/>
      <c r="N61" s="2"/>
    </row>
    <row r="62" spans="1:14" ht="19.5" customHeight="1" x14ac:dyDescent="0.2">
      <c r="A62" s="38" t="s">
        <v>0</v>
      </c>
      <c r="B62" s="28" t="s">
        <v>27</v>
      </c>
      <c r="C62" s="28" t="s">
        <v>26</v>
      </c>
      <c r="D62" s="28" t="s">
        <v>27</v>
      </c>
      <c r="E62" s="28" t="s">
        <v>26</v>
      </c>
      <c r="F62" s="28" t="s">
        <v>27</v>
      </c>
      <c r="G62" s="28" t="s">
        <v>27</v>
      </c>
      <c r="H62" s="28" t="s">
        <v>27</v>
      </c>
      <c r="I62" s="28" t="s">
        <v>27</v>
      </c>
      <c r="J62" s="2"/>
      <c r="K62" s="2"/>
      <c r="L62" s="2"/>
      <c r="M62" s="2"/>
      <c r="N62" s="2"/>
    </row>
    <row r="63" spans="1:14" ht="19.5" customHeight="1" x14ac:dyDescent="0.2">
      <c r="A63" s="39" t="s">
        <v>1</v>
      </c>
      <c r="B63" s="25" t="s">
        <v>6</v>
      </c>
      <c r="C63" s="25" t="s">
        <v>28</v>
      </c>
      <c r="D63" s="25" t="s">
        <v>6</v>
      </c>
      <c r="E63" s="25" t="s">
        <v>28</v>
      </c>
      <c r="F63" s="25" t="s">
        <v>6</v>
      </c>
      <c r="G63" s="25" t="s">
        <v>6</v>
      </c>
      <c r="H63" s="25" t="s">
        <v>6</v>
      </c>
      <c r="I63" s="25" t="s">
        <v>6</v>
      </c>
      <c r="J63" s="21"/>
      <c r="K63" s="21"/>
      <c r="L63" s="2"/>
      <c r="M63" s="2"/>
      <c r="N63" s="2"/>
    </row>
    <row r="64" spans="1:14" ht="19.5" customHeight="1" x14ac:dyDescent="0.2">
      <c r="A64" s="40" t="s">
        <v>2</v>
      </c>
      <c r="B64" s="33">
        <v>1</v>
      </c>
      <c r="C64" s="33">
        <v>2</v>
      </c>
      <c r="D64" s="33">
        <v>1</v>
      </c>
      <c r="E64" s="33">
        <v>2</v>
      </c>
      <c r="F64" s="33">
        <v>1</v>
      </c>
      <c r="G64" s="33">
        <v>1</v>
      </c>
      <c r="H64" s="33">
        <v>1</v>
      </c>
      <c r="I64" s="33">
        <v>1</v>
      </c>
      <c r="J64" s="2"/>
      <c r="K64" s="2"/>
      <c r="L64" s="2"/>
      <c r="M64" s="2"/>
      <c r="N64" s="2"/>
    </row>
    <row r="65" spans="1:14" ht="30" x14ac:dyDescent="0.2">
      <c r="A65" s="57" t="s">
        <v>50</v>
      </c>
      <c r="B65" s="53" t="s">
        <v>51</v>
      </c>
      <c r="C65" s="53" t="s">
        <v>51</v>
      </c>
      <c r="D65" s="53" t="s">
        <v>51</v>
      </c>
      <c r="E65" s="53" t="s">
        <v>51</v>
      </c>
      <c r="F65" s="53" t="s">
        <v>52</v>
      </c>
      <c r="G65" s="53" t="s">
        <v>52</v>
      </c>
      <c r="H65" s="53" t="s">
        <v>52</v>
      </c>
      <c r="I65" s="53" t="s">
        <v>52</v>
      </c>
      <c r="J65" s="21"/>
      <c r="K65" s="21"/>
      <c r="L65" s="2"/>
      <c r="M65" s="2"/>
      <c r="N65" s="2"/>
    </row>
    <row r="66" spans="1:14" ht="19.5" customHeight="1" x14ac:dyDescent="0.2">
      <c r="A66" s="38"/>
      <c r="B66" s="18"/>
      <c r="C66" s="18"/>
      <c r="D66" s="18"/>
      <c r="E66" s="18"/>
      <c r="F66" s="18"/>
      <c r="G66" s="18"/>
      <c r="H66" s="18"/>
      <c r="I66" s="18"/>
      <c r="J66" s="2"/>
      <c r="K66" s="2"/>
      <c r="L66" s="2"/>
      <c r="M66" s="2"/>
      <c r="N66" s="2"/>
    </row>
    <row r="67" spans="1:14" ht="19.5" customHeight="1" x14ac:dyDescent="0.2">
      <c r="A67" s="40" t="s">
        <v>45</v>
      </c>
      <c r="B67" s="17"/>
      <c r="C67" s="17">
        <v>0.93333333333333324</v>
      </c>
      <c r="D67" s="17"/>
      <c r="E67" s="17">
        <v>0.97499999999999998</v>
      </c>
      <c r="F67" s="17"/>
      <c r="G67" s="17"/>
      <c r="H67" s="17"/>
      <c r="I67" s="17"/>
      <c r="J67" s="21"/>
      <c r="K67" s="21"/>
      <c r="L67" s="2"/>
      <c r="M67" s="2"/>
      <c r="N67" s="2"/>
    </row>
    <row r="68" spans="1:14" ht="19.5" customHeight="1" x14ac:dyDescent="0.2">
      <c r="A68" s="43" t="s">
        <v>37</v>
      </c>
      <c r="B68" s="11"/>
      <c r="C68" s="11">
        <v>0.93333333333333324</v>
      </c>
      <c r="D68" s="11"/>
      <c r="E68" s="11">
        <v>0.97499999999999998</v>
      </c>
      <c r="F68" s="11"/>
      <c r="G68" s="11"/>
      <c r="H68" s="11"/>
      <c r="I68" s="11"/>
      <c r="J68" s="2"/>
      <c r="K68" s="2"/>
      <c r="L68" s="2"/>
      <c r="M68" s="2"/>
      <c r="N68" s="2"/>
    </row>
    <row r="69" spans="1:14" ht="19.5" customHeight="1" x14ac:dyDescent="0.2">
      <c r="A69" s="44" t="s">
        <v>36</v>
      </c>
      <c r="B69" s="12"/>
      <c r="C69" s="12">
        <f>MOD(C68+TIME(0,4,0),1)</f>
        <v>0.93611111111111101</v>
      </c>
      <c r="D69" s="12"/>
      <c r="E69" s="12">
        <f>MOD(E68+TIME(0,4,0),1)</f>
        <v>0.97777777777777775</v>
      </c>
      <c r="F69" s="12"/>
      <c r="G69" s="12"/>
      <c r="H69" s="12"/>
      <c r="I69" s="12"/>
      <c r="J69" s="21"/>
      <c r="K69" s="21"/>
      <c r="L69" s="2"/>
      <c r="M69" s="2"/>
      <c r="N69" s="2"/>
    </row>
    <row r="70" spans="1:14" ht="19.5" customHeight="1" x14ac:dyDescent="0.2">
      <c r="A70" s="44" t="s">
        <v>35</v>
      </c>
      <c r="B70" s="12"/>
      <c r="C70" s="12">
        <f t="shared" ref="C70:E70" si="13">MOD(C69+TIME(0,3,0),1)</f>
        <v>0.93819444444444433</v>
      </c>
      <c r="D70" s="12"/>
      <c r="E70" s="12">
        <f t="shared" si="13"/>
        <v>0.97986111111111107</v>
      </c>
      <c r="F70" s="12"/>
      <c r="G70" s="12"/>
      <c r="H70" s="12"/>
      <c r="I70" s="12"/>
      <c r="J70" s="2"/>
      <c r="K70" s="2"/>
      <c r="L70" s="2"/>
      <c r="M70" s="2"/>
      <c r="N70" s="2"/>
    </row>
    <row r="71" spans="1:14" ht="19.5" customHeight="1" x14ac:dyDescent="0.2">
      <c r="A71" s="44" t="s">
        <v>34</v>
      </c>
      <c r="B71" s="12"/>
      <c r="C71" s="12">
        <f>MOD(C70+TIME(0,3,0),1)</f>
        <v>0.94027777777777766</v>
      </c>
      <c r="D71" s="12"/>
      <c r="E71" s="12">
        <f>MOD(E70+TIME(0,3,0),1)</f>
        <v>0.9819444444444444</v>
      </c>
      <c r="F71" s="12"/>
      <c r="G71" s="12"/>
      <c r="H71" s="12"/>
      <c r="I71" s="12"/>
      <c r="J71" s="21"/>
      <c r="K71" s="21"/>
      <c r="L71" s="2"/>
      <c r="M71" s="2"/>
      <c r="N71" s="2"/>
    </row>
    <row r="72" spans="1:14" ht="19.5" customHeight="1" x14ac:dyDescent="0.2">
      <c r="A72" s="44" t="s">
        <v>48</v>
      </c>
      <c r="B72" s="12">
        <f>MOD(B73-TIME(0,14,0),1)</f>
        <v>0.94305555555555554</v>
      </c>
      <c r="C72" s="12"/>
      <c r="D72" s="12">
        <f>MOD(D73-TIME(0,14,0),1)</f>
        <v>0.97430555555555565</v>
      </c>
      <c r="E72" s="12"/>
      <c r="F72" s="12">
        <f>MOD(F73-TIME(0,14,0),1)</f>
        <v>1.1111111111111106E-2</v>
      </c>
      <c r="G72" s="12">
        <f>MOD(G73-TIME(0,14,0),1)</f>
        <v>5.138888888888888E-2</v>
      </c>
      <c r="H72" s="12">
        <f>MOD(H73-TIME(0,14,0),1)</f>
        <v>9.375E-2</v>
      </c>
      <c r="I72" s="12">
        <v>0.13194444444444445</v>
      </c>
      <c r="J72" s="2"/>
      <c r="K72" s="2"/>
      <c r="L72" s="2"/>
      <c r="M72" s="2"/>
      <c r="N72" s="2"/>
    </row>
    <row r="73" spans="1:14" ht="19.5" customHeight="1" x14ac:dyDescent="0.2">
      <c r="A73" s="44" t="s">
        <v>33</v>
      </c>
      <c r="B73" s="12">
        <f>MOD(B74-TIME(0,5,0),1)</f>
        <v>0.95277777777777772</v>
      </c>
      <c r="C73" s="12"/>
      <c r="D73" s="12">
        <f>MOD(D74-TIME(0,5,0),1)</f>
        <v>0.98402777777777783</v>
      </c>
      <c r="E73" s="12"/>
      <c r="F73" s="12">
        <f>MOD(F74-TIME(0,5,0),1)</f>
        <v>2.0833333333333329E-2</v>
      </c>
      <c r="G73" s="12">
        <f>MOD(G74-TIME(0,5,0),1)</f>
        <v>6.1111111111111102E-2</v>
      </c>
      <c r="H73" s="12">
        <f>MOD(H74-TIME(0,5,0),1)</f>
        <v>0.10347222222222222</v>
      </c>
      <c r="I73" s="12">
        <f>MOD(I72+TIME(0,14,0),1)</f>
        <v>0.14166666666666666</v>
      </c>
      <c r="J73" s="21"/>
      <c r="K73" s="21"/>
      <c r="L73" s="2"/>
      <c r="M73" s="2"/>
      <c r="N73" s="2"/>
    </row>
    <row r="74" spans="1:14" ht="19.5" customHeight="1" x14ac:dyDescent="0.2">
      <c r="A74" s="44" t="s">
        <v>47</v>
      </c>
      <c r="B74" s="12">
        <f>MOD(C74-TIME(0,10,0),1)</f>
        <v>0.95624999999999993</v>
      </c>
      <c r="C74" s="12">
        <f>MOD(C71+TIME(0,33,0),1)</f>
        <v>0.96319444444444435</v>
      </c>
      <c r="D74" s="12">
        <f>MOD(D80-TIME(0,5,0),1)</f>
        <v>0.98750000000000004</v>
      </c>
      <c r="E74" s="12">
        <f>MOD(E71+TIME(0,33,0),1)</f>
        <v>4.8611111111109828E-3</v>
      </c>
      <c r="F74" s="12">
        <f>MOD(F80-TIME(0,5,0),1)</f>
        <v>2.4305555555555552E-2</v>
      </c>
      <c r="G74" s="12">
        <f>MOD(G80-TIME(0,5,0),1)</f>
        <v>6.4583333333333326E-2</v>
      </c>
      <c r="H74" s="12">
        <f>MOD(H80-TIME(0,5,0),1)</f>
        <v>0.10694444444444444</v>
      </c>
      <c r="I74" s="12">
        <f>MOD(I73+TIME(0,5,0),1)</f>
        <v>0.14513888888888887</v>
      </c>
      <c r="J74" s="2"/>
      <c r="K74" s="2"/>
      <c r="L74" s="2"/>
      <c r="M74" s="2"/>
      <c r="N74" s="2"/>
    </row>
    <row r="75" spans="1:14" ht="19.5" customHeight="1" x14ac:dyDescent="0.2">
      <c r="A75" s="44" t="s">
        <v>32</v>
      </c>
      <c r="B75" s="12"/>
      <c r="C75" s="12">
        <f t="shared" ref="C75:C78" si="14">MOD(C74+TIME(0,4,0),1)</f>
        <v>0.96597222222222212</v>
      </c>
      <c r="D75" s="12"/>
      <c r="E75" s="12">
        <f t="shared" ref="E75:E78" si="15">MOD(E74+TIME(0,4,0),1)</f>
        <v>7.6388888888887611E-3</v>
      </c>
      <c r="F75" s="12"/>
      <c r="G75" s="12"/>
      <c r="H75" s="12"/>
      <c r="I75" s="69" t="s">
        <v>46</v>
      </c>
      <c r="J75" s="21"/>
      <c r="K75" s="21"/>
      <c r="L75" s="2"/>
      <c r="M75" s="2"/>
      <c r="N75" s="2"/>
    </row>
    <row r="76" spans="1:14" ht="19.5" customHeight="1" x14ac:dyDescent="0.2">
      <c r="A76" s="44" t="s">
        <v>31</v>
      </c>
      <c r="B76" s="12"/>
      <c r="C76" s="12">
        <f t="shared" si="14"/>
        <v>0.96874999999999989</v>
      </c>
      <c r="D76" s="12"/>
      <c r="E76" s="12">
        <f t="shared" si="15"/>
        <v>1.0416666666666539E-2</v>
      </c>
      <c r="F76" s="12"/>
      <c r="G76" s="12"/>
      <c r="H76" s="12"/>
      <c r="I76" s="69"/>
      <c r="J76" s="2"/>
      <c r="K76" s="2"/>
      <c r="L76" s="2"/>
      <c r="M76" s="2"/>
      <c r="N76" s="2"/>
    </row>
    <row r="77" spans="1:14" ht="19.5" customHeight="1" x14ac:dyDescent="0.2">
      <c r="A77" s="44" t="s">
        <v>30</v>
      </c>
      <c r="B77" s="12"/>
      <c r="C77" s="12">
        <f t="shared" si="14"/>
        <v>0.97152777777777766</v>
      </c>
      <c r="D77" s="12"/>
      <c r="E77" s="12">
        <f t="shared" si="15"/>
        <v>1.3194444444444318E-2</v>
      </c>
      <c r="F77" s="12"/>
      <c r="G77" s="12"/>
      <c r="H77" s="12"/>
      <c r="I77" s="69"/>
      <c r="J77" s="21"/>
      <c r="K77" s="21"/>
      <c r="L77" s="2"/>
      <c r="M77" s="2"/>
      <c r="N77" s="2"/>
    </row>
    <row r="78" spans="1:14" ht="19.5" customHeight="1" x14ac:dyDescent="0.2">
      <c r="A78" s="45" t="s">
        <v>3</v>
      </c>
      <c r="B78" s="13"/>
      <c r="C78" s="13">
        <f t="shared" si="14"/>
        <v>0.97430555555555542</v>
      </c>
      <c r="D78" s="13"/>
      <c r="E78" s="13">
        <f t="shared" si="15"/>
        <v>1.5972222222222096E-2</v>
      </c>
      <c r="F78" s="13"/>
      <c r="G78" s="13"/>
      <c r="H78" s="13"/>
      <c r="I78" s="69"/>
      <c r="J78" s="2"/>
      <c r="K78" s="2"/>
      <c r="L78" s="2"/>
      <c r="M78" s="2"/>
      <c r="N78" s="2"/>
    </row>
    <row r="79" spans="1:14" ht="19.5" customHeight="1" x14ac:dyDescent="0.2">
      <c r="A79" s="49" t="s">
        <v>7</v>
      </c>
      <c r="B79" s="27"/>
      <c r="C79" s="30" t="s">
        <v>38</v>
      </c>
      <c r="D79" s="35" t="s">
        <v>39</v>
      </c>
      <c r="E79" s="30" t="s">
        <v>61</v>
      </c>
      <c r="F79" s="35" t="s">
        <v>39</v>
      </c>
      <c r="G79" s="35" t="s">
        <v>39</v>
      </c>
      <c r="H79" s="35" t="s">
        <v>39</v>
      </c>
      <c r="I79" s="69"/>
      <c r="J79" s="21"/>
      <c r="K79" s="21"/>
      <c r="L79" s="2"/>
      <c r="M79" s="2"/>
      <c r="N79" s="2"/>
    </row>
    <row r="80" spans="1:14" ht="19.5" customHeight="1" x14ac:dyDescent="0.2">
      <c r="A80" s="50" t="s">
        <v>22</v>
      </c>
      <c r="B80" s="31"/>
      <c r="C80" s="31">
        <v>0.99930555555555556</v>
      </c>
      <c r="D80" s="31">
        <v>0.99097222222222225</v>
      </c>
      <c r="E80" s="31">
        <v>2.361111111111111E-2</v>
      </c>
      <c r="F80" s="31">
        <v>2.7777777777777776E-2</v>
      </c>
      <c r="G80" s="31">
        <v>6.805555555555555E-2</v>
      </c>
      <c r="H80" s="31">
        <v>0.11041666666666666</v>
      </c>
      <c r="I80" s="69"/>
      <c r="J80" s="2"/>
      <c r="K80" s="2"/>
      <c r="L80" s="2"/>
      <c r="M80" s="2"/>
      <c r="N80" s="2"/>
    </row>
    <row r="81" spans="1:14" ht="27.6" customHeight="1" x14ac:dyDescent="0.2">
      <c r="A81" s="42" t="s">
        <v>17</v>
      </c>
      <c r="B81" s="26"/>
      <c r="C81" s="32" t="s">
        <v>23</v>
      </c>
      <c r="D81" s="36" t="s">
        <v>40</v>
      </c>
      <c r="E81" s="32" t="s">
        <v>23</v>
      </c>
      <c r="F81" s="36" t="s">
        <v>40</v>
      </c>
      <c r="G81" s="36" t="s">
        <v>40</v>
      </c>
      <c r="H81" s="36" t="s">
        <v>40</v>
      </c>
      <c r="I81" s="70"/>
      <c r="J81" s="21"/>
      <c r="K81" s="21"/>
      <c r="L81" s="2"/>
      <c r="M81" s="2"/>
      <c r="N81" s="2"/>
    </row>
    <row r="82" spans="1:14" ht="19.5" customHeight="1" x14ac:dyDescent="0.2">
      <c r="L82" s="2"/>
      <c r="M82" s="2"/>
      <c r="N82" s="2"/>
    </row>
    <row r="83" spans="1:14" ht="19.5" customHeight="1" x14ac:dyDescent="0.2">
      <c r="A83" s="5" t="s">
        <v>41</v>
      </c>
      <c r="L83" s="2"/>
      <c r="M83" s="2"/>
      <c r="N83" s="2"/>
    </row>
    <row r="84" spans="1:14" ht="19.5" customHeight="1" x14ac:dyDescent="0.2"/>
    <row r="85" spans="1:14" ht="19.5" customHeight="1" x14ac:dyDescent="0.2">
      <c r="A85" s="34" t="s">
        <v>59</v>
      </c>
      <c r="B85" s="8"/>
      <c r="C85" s="8"/>
      <c r="D85" s="8"/>
      <c r="E85" s="9"/>
      <c r="F85" s="9"/>
      <c r="H85" s="10"/>
      <c r="I85" s="10"/>
      <c r="J85" s="10"/>
      <c r="K85" s="10"/>
      <c r="L85" s="10"/>
      <c r="M85" s="10"/>
      <c r="N85" s="10"/>
    </row>
    <row r="86" spans="1:14" ht="19.5" customHeight="1" x14ac:dyDescent="0.2">
      <c r="A86" s="38" t="s">
        <v>0</v>
      </c>
      <c r="B86" s="28" t="s">
        <v>42</v>
      </c>
      <c r="C86" s="28" t="s">
        <v>42</v>
      </c>
      <c r="D86" s="28" t="s">
        <v>42</v>
      </c>
      <c r="E86" s="28" t="s">
        <v>42</v>
      </c>
      <c r="F86" s="28" t="s">
        <v>42</v>
      </c>
      <c r="H86" s="10"/>
      <c r="I86" s="10"/>
      <c r="J86" s="10"/>
      <c r="K86" s="10"/>
      <c r="L86" s="10"/>
      <c r="M86" s="10"/>
      <c r="N86" s="10"/>
    </row>
    <row r="87" spans="1:14" ht="19.5" customHeight="1" x14ac:dyDescent="0.2">
      <c r="A87" s="39" t="s">
        <v>1</v>
      </c>
      <c r="B87" s="25" t="s">
        <v>6</v>
      </c>
      <c r="C87" s="25" t="s">
        <v>6</v>
      </c>
      <c r="D87" s="25" t="s">
        <v>6</v>
      </c>
      <c r="E87" s="25" t="s">
        <v>6</v>
      </c>
      <c r="F87" s="25" t="s">
        <v>6</v>
      </c>
      <c r="H87" s="10"/>
      <c r="I87" s="10"/>
      <c r="J87" s="10"/>
      <c r="K87" s="10"/>
      <c r="L87" s="10"/>
      <c r="M87" s="10"/>
      <c r="N87" s="10"/>
    </row>
    <row r="88" spans="1:14" ht="19.5" customHeight="1" x14ac:dyDescent="0.2">
      <c r="A88" s="42" t="s">
        <v>2</v>
      </c>
      <c r="B88" s="29">
        <v>1</v>
      </c>
      <c r="C88" s="29">
        <v>1</v>
      </c>
      <c r="D88" s="29">
        <v>1</v>
      </c>
      <c r="E88" s="29">
        <v>1</v>
      </c>
      <c r="F88" s="29">
        <v>1</v>
      </c>
      <c r="H88" s="10"/>
      <c r="I88" s="10"/>
      <c r="J88" s="10"/>
      <c r="K88" s="10"/>
      <c r="L88" s="10"/>
      <c r="M88" s="10"/>
      <c r="N88" s="10"/>
    </row>
    <row r="89" spans="1:14" ht="30" x14ac:dyDescent="0.2">
      <c r="A89" s="57" t="s">
        <v>50</v>
      </c>
      <c r="B89" s="53" t="s">
        <v>51</v>
      </c>
      <c r="C89" s="53" t="s">
        <v>51</v>
      </c>
      <c r="D89" s="53" t="s">
        <v>52</v>
      </c>
      <c r="E89" s="53" t="s">
        <v>52</v>
      </c>
      <c r="F89" s="53" t="s">
        <v>52</v>
      </c>
      <c r="H89" s="10"/>
      <c r="I89" s="10"/>
      <c r="J89" s="10"/>
      <c r="K89" s="10"/>
      <c r="L89" s="10"/>
      <c r="M89" s="10"/>
      <c r="N89" s="10"/>
    </row>
    <row r="90" spans="1:14" ht="19.5" customHeight="1" x14ac:dyDescent="0.2">
      <c r="A90" s="60" t="s">
        <v>45</v>
      </c>
      <c r="B90" s="61">
        <v>0.93611111111111101</v>
      </c>
      <c r="C90" s="61">
        <v>0.9604166666666667</v>
      </c>
      <c r="D90" s="61">
        <v>4.8611111111111112E-3</v>
      </c>
      <c r="E90" s="61">
        <v>4.5833333333333337E-2</v>
      </c>
      <c r="F90" s="61">
        <v>8.6805555555555566E-2</v>
      </c>
      <c r="H90" s="10"/>
      <c r="I90" s="10"/>
      <c r="J90" s="10"/>
      <c r="K90" s="10"/>
      <c r="L90" s="10"/>
      <c r="M90" s="10"/>
      <c r="N90" s="10"/>
    </row>
    <row r="91" spans="1:14" ht="19.5" customHeight="1" x14ac:dyDescent="0.2">
      <c r="A91" s="51" t="s">
        <v>37</v>
      </c>
      <c r="B91" s="12">
        <f>MOD(B92-TIME(0,4,0),1)</f>
        <v>0.93611111111111123</v>
      </c>
      <c r="C91" s="12">
        <f t="shared" ref="C91:F91" si="16">MOD(C92-TIME(0,4,0),1)</f>
        <v>0.9604166666666667</v>
      </c>
      <c r="D91" s="12">
        <f t="shared" si="16"/>
        <v>4.8611111111111112E-3</v>
      </c>
      <c r="E91" s="12">
        <f t="shared" si="16"/>
        <v>4.5833333333333337E-2</v>
      </c>
      <c r="F91" s="12">
        <f t="shared" si="16"/>
        <v>8.6805555555555552E-2</v>
      </c>
      <c r="H91" s="10"/>
      <c r="I91" s="10"/>
      <c r="J91" s="10"/>
      <c r="K91" s="10"/>
      <c r="L91" s="10"/>
      <c r="M91" s="10"/>
      <c r="N91" s="10"/>
    </row>
    <row r="92" spans="1:14" ht="19.5" customHeight="1" x14ac:dyDescent="0.2">
      <c r="A92" s="51" t="s">
        <v>36</v>
      </c>
      <c r="B92" s="12">
        <f t="shared" ref="B92:F93" si="17">MOD(B93-TIME(0,3,0),1)</f>
        <v>0.93888888888888899</v>
      </c>
      <c r="C92" s="12">
        <f t="shared" si="17"/>
        <v>0.96319444444444446</v>
      </c>
      <c r="D92" s="12">
        <f t="shared" si="17"/>
        <v>7.6388888888888895E-3</v>
      </c>
      <c r="E92" s="12">
        <f t="shared" si="17"/>
        <v>4.8611111111111112E-2</v>
      </c>
      <c r="F92" s="12">
        <f t="shared" si="17"/>
        <v>8.9583333333333334E-2</v>
      </c>
      <c r="H92" s="10"/>
      <c r="I92" s="10"/>
      <c r="J92" s="10"/>
      <c r="K92" s="10"/>
      <c r="L92" s="10"/>
      <c r="M92" s="10"/>
      <c r="N92" s="10"/>
    </row>
    <row r="93" spans="1:14" ht="19.5" customHeight="1" x14ac:dyDescent="0.2">
      <c r="A93" s="51" t="s">
        <v>35</v>
      </c>
      <c r="B93" s="12">
        <f>MOD(B94-TIME(0,3,0),1)</f>
        <v>0.94097222222222232</v>
      </c>
      <c r="C93" s="12">
        <f t="shared" si="17"/>
        <v>0.96527777777777779</v>
      </c>
      <c r="D93" s="12">
        <f t="shared" si="17"/>
        <v>9.7222222222222224E-3</v>
      </c>
      <c r="E93" s="12">
        <f t="shared" si="17"/>
        <v>5.0694444444444445E-2</v>
      </c>
      <c r="F93" s="12">
        <f t="shared" si="17"/>
        <v>9.1666666666666674E-2</v>
      </c>
      <c r="H93" s="10"/>
      <c r="I93" s="10"/>
      <c r="J93" s="10"/>
      <c r="K93" s="10"/>
      <c r="L93" s="10"/>
      <c r="M93" s="10"/>
      <c r="N93" s="10"/>
    </row>
    <row r="94" spans="1:14" ht="19.5" customHeight="1" x14ac:dyDescent="0.2">
      <c r="A94" s="51" t="s">
        <v>34</v>
      </c>
      <c r="B94" s="12">
        <f t="shared" ref="B94:F94" si="18">MOD(B95-TIME(0,8,0),1)</f>
        <v>0.94305555555555565</v>
      </c>
      <c r="C94" s="12">
        <f t="shared" si="18"/>
        <v>0.96736111111111112</v>
      </c>
      <c r="D94" s="12">
        <f t="shared" si="18"/>
        <v>1.1805555555555555E-2</v>
      </c>
      <c r="E94" s="12">
        <f t="shared" si="18"/>
        <v>5.2777777777777778E-2</v>
      </c>
      <c r="F94" s="12">
        <f t="shared" si="18"/>
        <v>9.3750000000000014E-2</v>
      </c>
      <c r="H94" s="10"/>
      <c r="I94" s="10"/>
      <c r="J94" s="10"/>
      <c r="K94" s="10"/>
      <c r="L94" s="10"/>
      <c r="M94" s="10"/>
      <c r="N94" s="10"/>
    </row>
    <row r="95" spans="1:14" ht="19.5" customHeight="1" x14ac:dyDescent="0.2">
      <c r="A95" s="52" t="s">
        <v>15</v>
      </c>
      <c r="B95" s="12">
        <f>MOD(B97-TIME(0,5,0),1)</f>
        <v>0.94861111111111118</v>
      </c>
      <c r="C95" s="12">
        <f t="shared" ref="C95:F95" si="19">MOD(C97-TIME(0,5,0),1)</f>
        <v>0.97291666666666665</v>
      </c>
      <c r="D95" s="12">
        <f t="shared" si="19"/>
        <v>1.7361111111111112E-2</v>
      </c>
      <c r="E95" s="12">
        <f t="shared" si="19"/>
        <v>5.8333333333333334E-2</v>
      </c>
      <c r="F95" s="12">
        <f t="shared" si="19"/>
        <v>9.9305555555555564E-2</v>
      </c>
      <c r="H95" s="10"/>
      <c r="I95" s="10"/>
      <c r="J95" s="10"/>
      <c r="K95" s="10"/>
      <c r="L95" s="10"/>
      <c r="M95" s="10"/>
      <c r="N95" s="10"/>
    </row>
    <row r="96" spans="1:14" ht="19.5" customHeight="1" x14ac:dyDescent="0.2">
      <c r="A96" s="49" t="s">
        <v>7</v>
      </c>
      <c r="B96" s="30" t="s">
        <v>65</v>
      </c>
      <c r="C96" s="64" t="s">
        <v>53</v>
      </c>
      <c r="D96" s="64" t="s">
        <v>54</v>
      </c>
      <c r="E96" s="64" t="s">
        <v>55</v>
      </c>
      <c r="F96" s="64" t="s">
        <v>56</v>
      </c>
      <c r="H96" s="10"/>
      <c r="I96" s="10"/>
      <c r="J96" s="10"/>
      <c r="K96" s="10"/>
      <c r="L96" s="10"/>
      <c r="M96" s="10"/>
      <c r="N96" s="10"/>
    </row>
    <row r="97" spans="1:20" ht="19.5" customHeight="1" x14ac:dyDescent="0.2">
      <c r="A97" s="50" t="s">
        <v>22</v>
      </c>
      <c r="B97" s="31">
        <v>0.95208333333333339</v>
      </c>
      <c r="C97" s="65">
        <v>0.97638888888888886</v>
      </c>
      <c r="D97" s="65">
        <v>2.0833333333333332E-2</v>
      </c>
      <c r="E97" s="65">
        <v>6.1805555555555558E-2</v>
      </c>
      <c r="F97" s="65">
        <v>0.10277777777777779</v>
      </c>
      <c r="H97" s="10"/>
      <c r="I97" s="10"/>
      <c r="J97" s="10"/>
      <c r="K97" s="10"/>
      <c r="L97" s="10"/>
      <c r="M97" s="10"/>
      <c r="N97" s="10"/>
    </row>
    <row r="98" spans="1:20" ht="19.5" customHeight="1" x14ac:dyDescent="0.2">
      <c r="A98" s="42" t="s">
        <v>17</v>
      </c>
      <c r="B98" s="32" t="s">
        <v>18</v>
      </c>
      <c r="C98" s="66" t="s">
        <v>18</v>
      </c>
      <c r="D98" s="66" t="s">
        <v>18</v>
      </c>
      <c r="E98" s="66" t="s">
        <v>18</v>
      </c>
      <c r="F98" s="66" t="s">
        <v>19</v>
      </c>
      <c r="H98" s="10"/>
      <c r="I98" s="10"/>
      <c r="J98" s="10"/>
      <c r="K98" s="10"/>
      <c r="L98" s="10"/>
      <c r="M98" s="10"/>
      <c r="N98" s="10"/>
    </row>
    <row r="99" spans="1:20" ht="19.5" customHeight="1" x14ac:dyDescent="0.2"/>
    <row r="100" spans="1:20" ht="19.5" customHeight="1" x14ac:dyDescent="0.2">
      <c r="A100" s="34" t="s">
        <v>62</v>
      </c>
      <c r="B100" s="8"/>
      <c r="C100" s="8"/>
      <c r="D100" s="8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ht="19.5" customHeight="1" x14ac:dyDescent="0.2">
      <c r="A101" s="38" t="s">
        <v>0</v>
      </c>
      <c r="B101" s="28" t="s">
        <v>42</v>
      </c>
      <c r="C101" s="28" t="s">
        <v>42</v>
      </c>
      <c r="D101" s="8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ht="19.5" customHeight="1" x14ac:dyDescent="0.2">
      <c r="A102" s="39" t="s">
        <v>1</v>
      </c>
      <c r="B102" s="23" t="s">
        <v>6</v>
      </c>
      <c r="C102" s="23" t="s">
        <v>6</v>
      </c>
      <c r="D102" s="8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ht="19.5" customHeight="1" x14ac:dyDescent="0.2">
      <c r="A103" s="42" t="s">
        <v>2</v>
      </c>
      <c r="B103" s="32">
        <v>1</v>
      </c>
      <c r="C103" s="32">
        <v>1</v>
      </c>
      <c r="D103" s="8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ht="30" x14ac:dyDescent="0.2">
      <c r="A104" s="57" t="s">
        <v>50</v>
      </c>
      <c r="B104" s="53" t="s">
        <v>51</v>
      </c>
      <c r="C104" s="53" t="s">
        <v>51</v>
      </c>
      <c r="D104" s="8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ht="19.5" customHeight="1" x14ac:dyDescent="0.2">
      <c r="A105" s="41" t="s">
        <v>43</v>
      </c>
      <c r="B105" s="18" t="s">
        <v>20</v>
      </c>
      <c r="C105" s="18" t="s">
        <v>21</v>
      </c>
      <c r="D105" s="8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ht="18.75" customHeight="1" x14ac:dyDescent="0.2">
      <c r="A106" s="47" t="s">
        <v>44</v>
      </c>
      <c r="B106" s="17">
        <v>0.92499999999999993</v>
      </c>
      <c r="C106" s="17">
        <v>0.96736111111111101</v>
      </c>
      <c r="D106" s="8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ht="18.75" customHeight="1" x14ac:dyDescent="0.2">
      <c r="A107" s="51" t="s">
        <v>15</v>
      </c>
      <c r="B107" s="11">
        <f>MOD(B106+TIME(0,10,0),1)</f>
        <v>0.93194444444444435</v>
      </c>
      <c r="C107" s="11">
        <f>MOD(C106+TIME(0,10,0),1)</f>
        <v>0.97430555555555542</v>
      </c>
      <c r="D107" s="8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ht="18.75" customHeight="1" x14ac:dyDescent="0.2">
      <c r="A108" s="51" t="s">
        <v>34</v>
      </c>
      <c r="B108" s="12">
        <f>MOD(B107+TIME(0,8,0),1)</f>
        <v>0.93749999999999989</v>
      </c>
      <c r="C108" s="12">
        <f>MOD(C107+TIME(0,8,0),1)</f>
        <v>0.97986111111111096</v>
      </c>
      <c r="D108" s="8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ht="18.75" customHeight="1" x14ac:dyDescent="0.2">
      <c r="A109" s="51" t="s">
        <v>35</v>
      </c>
      <c r="B109" s="12">
        <f t="shared" ref="B109:C109" si="20">MOD(B108+TIME(0,3,0),1)</f>
        <v>0.93958333333333321</v>
      </c>
      <c r="C109" s="12">
        <f t="shared" si="20"/>
        <v>0.98194444444444429</v>
      </c>
      <c r="D109" s="8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ht="18.75" customHeight="1" x14ac:dyDescent="0.2">
      <c r="A110" s="51" t="s">
        <v>36</v>
      </c>
      <c r="B110" s="12">
        <f t="shared" ref="B110:C110" si="21">MOD(B109+TIME(0,3,0),1)</f>
        <v>0.94166666666666654</v>
      </c>
      <c r="C110" s="12">
        <f t="shared" si="21"/>
        <v>0.98402777777777761</v>
      </c>
      <c r="D110" s="8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ht="18.75" customHeight="1" x14ac:dyDescent="0.2">
      <c r="A111" s="52" t="s">
        <v>37</v>
      </c>
      <c r="B111" s="13">
        <f t="shared" ref="B111:C111" si="22">MOD(B110+TIME(0,5,0),1)</f>
        <v>0.94513888888888875</v>
      </c>
      <c r="C111" s="13">
        <f t="shared" si="22"/>
        <v>0.98749999999999982</v>
      </c>
      <c r="D111" s="8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ht="18.75" customHeight="1" x14ac:dyDescent="0.2"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5:20" ht="15" x14ac:dyDescent="0.2"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5:20" ht="15" x14ac:dyDescent="0.2"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5:20" ht="15" x14ac:dyDescent="0.2"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5:20" ht="15" x14ac:dyDescent="0.2"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</sheetData>
  <mergeCells count="3">
    <mergeCell ref="I75:I81"/>
    <mergeCell ref="A1:M1"/>
    <mergeCell ref="A2:M2"/>
  </mergeCells>
  <phoneticPr fontId="1" type="noConversion"/>
  <printOptions horizontalCentered="1"/>
  <pageMargins left="0.59055118110236227" right="0.23622047244094491" top="0.31496062992125984" bottom="0.39370078740157483" header="0.15748031496062992" footer="0.15748031496062992"/>
  <pageSetup paperSize="9" scale="72" fitToHeight="0" orientation="landscape" cellComments="asDisplayed" r:id="rId1"/>
  <headerFooter alignWithMargins="0">
    <oddFooter>&amp;L&amp;8Trackwork Transport | &amp;D&amp;C&amp;8&amp;F | Page &amp;P of &amp;N&amp;R&amp;G</oddFooter>
  </headerFooter>
  <rowBreaks count="3" manualBreakCount="3">
    <brk id="33" min="6" max="12" man="1"/>
    <brk id="57" min="6" max="12" man="1"/>
    <brk id="82" min="6" max="12" man="1"/>
  </rowBreaks>
  <customProperties>
    <customPr name="EpmWorksheetKeyString_GUID" r:id="rId2"/>
  </customProperties>
  <ignoredErrors>
    <ignoredError sqref="F48:I48" formula="1"/>
  </ignoredError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Rail Replacement Timetable</vt:lpstr>
      <vt:lpstr>'Rail Replacement Timetable'!Print_Area</vt:lpstr>
      <vt:lpstr>'Rail Replacement Timetable'!Print_Titles</vt:lpstr>
    </vt:vector>
  </TitlesOfParts>
  <Company>Sydney Trains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Peni Serukeibau</dc:creator>
  <cp:lastModifiedBy>Nick Trajkovski</cp:lastModifiedBy>
  <cp:lastPrinted>2020-09-29T14:48:48Z</cp:lastPrinted>
  <dcterms:created xsi:type="dcterms:W3CDTF">2002-03-04T02:55:16Z</dcterms:created>
  <dcterms:modified xsi:type="dcterms:W3CDTF">2021-09-28T23:04:41Z</dcterms:modified>
</cp:coreProperties>
</file>