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SI\Trackwork Transport\1. Bussing Weekend\2021 Specs\7P_2202050321_Closedown\"/>
    </mc:Choice>
  </mc:AlternateContent>
  <bookViews>
    <workbookView xWindow="470" yWindow="240" windowWidth="14000" windowHeight="13130" tabRatio="788"/>
  </bookViews>
  <sheets>
    <sheet name="KatMt Vic to Lithgow" sheetId="5" r:id="rId1"/>
  </sheets>
  <definedNames>
    <definedName name="_xlnm.Print_Area" localSheetId="0">'KatMt Vic to Lithgow'!$A$1:$Q$129</definedName>
    <definedName name="_xlnm.Print_Titles" localSheetId="0">'KatMt Vic to Lithgow'!$1:$2</definedName>
  </definedNames>
  <calcPr calcId="152511"/>
</workbook>
</file>

<file path=xl/calcChain.xml><?xml version="1.0" encoding="utf-8"?>
<calcChain xmlns="http://schemas.openxmlformats.org/spreadsheetml/2006/main">
  <c r="N49" i="5" l="1"/>
  <c r="N52" i="5" s="1"/>
  <c r="O45" i="5"/>
  <c r="O49" i="5" s="1"/>
  <c r="O50" i="5" s="1"/>
  <c r="O51" i="5" s="1"/>
  <c r="O52" i="5" s="1"/>
  <c r="O43" i="5"/>
  <c r="O24" i="5"/>
  <c r="O25" i="5" s="1"/>
  <c r="O26" i="5" s="1"/>
  <c r="O27" i="5" s="1"/>
  <c r="N24" i="5"/>
  <c r="N25" i="5" s="1"/>
  <c r="N26" i="5" s="1"/>
  <c r="N27" i="5" s="1"/>
  <c r="O21" i="5"/>
  <c r="L49" i="5"/>
  <c r="L52" i="5" s="1"/>
  <c r="M45" i="5"/>
  <c r="M49" i="5" s="1"/>
  <c r="M50" i="5" s="1"/>
  <c r="M51" i="5" s="1"/>
  <c r="M52" i="5" s="1"/>
  <c r="M43" i="5"/>
  <c r="L24" i="5"/>
  <c r="L30" i="5" s="1"/>
  <c r="M23" i="5"/>
  <c r="M24" i="5" s="1"/>
  <c r="M25" i="5" s="1"/>
  <c r="M26" i="5" s="1"/>
  <c r="M27" i="5" s="1"/>
  <c r="M28" i="5" s="1"/>
  <c r="M29" i="5" s="1"/>
  <c r="M30" i="5" s="1"/>
  <c r="M21" i="5"/>
  <c r="I45" i="5"/>
  <c r="N122" i="5" l="1"/>
  <c r="N121" i="5" s="1"/>
  <c r="N120" i="5" s="1"/>
  <c r="N119" i="5" s="1"/>
  <c r="N103" i="5"/>
  <c r="N97" i="5" s="1"/>
  <c r="C71" i="5"/>
  <c r="C72" i="5" s="1"/>
  <c r="C73" i="5" s="1"/>
  <c r="C74" i="5" s="1"/>
  <c r="B71" i="5"/>
  <c r="B72" i="5" s="1"/>
  <c r="B73" i="5" s="1"/>
  <c r="B74" i="5" s="1"/>
  <c r="C45" i="5"/>
  <c r="C46" i="5" s="1"/>
  <c r="C47" i="5" s="1"/>
  <c r="C48" i="5" s="1"/>
  <c r="C49" i="5" s="1"/>
  <c r="C50" i="5" s="1"/>
  <c r="C51" i="5" s="1"/>
  <c r="C52" i="5" s="1"/>
  <c r="B46" i="5"/>
  <c r="B52" i="5" s="1"/>
  <c r="D27" i="5"/>
  <c r="D30" i="5" s="1"/>
  <c r="E23" i="5"/>
  <c r="E27" i="5" s="1"/>
  <c r="E28" i="5" s="1"/>
  <c r="E29" i="5" s="1"/>
  <c r="E30" i="5" s="1"/>
  <c r="C23" i="5"/>
  <c r="C27" i="5" s="1"/>
  <c r="C28" i="5" s="1"/>
  <c r="C29" i="5" s="1"/>
  <c r="C30" i="5" s="1"/>
  <c r="M103" i="5"/>
  <c r="M102" i="5" s="1"/>
  <c r="M101" i="5" s="1"/>
  <c r="M100" i="5" s="1"/>
  <c r="M99" i="5" s="1"/>
  <c r="M98" i="5" s="1"/>
  <c r="M97" i="5" s="1"/>
  <c r="C100" i="5"/>
  <c r="C99" i="5" s="1"/>
  <c r="C98" i="5" s="1"/>
  <c r="C97" i="5" s="1"/>
  <c r="M128" i="5"/>
  <c r="M122" i="5" s="1"/>
  <c r="M119" i="5" s="1"/>
  <c r="M126" i="5"/>
  <c r="K126" i="5"/>
  <c r="K128" i="5"/>
  <c r="K122" i="5" s="1"/>
  <c r="K119" i="5" s="1"/>
  <c r="F126" i="5"/>
  <c r="F128" i="5"/>
  <c r="F125" i="5" s="1"/>
  <c r="F119" i="5" s="1"/>
  <c r="L104" i="5"/>
  <c r="L106" i="5"/>
  <c r="L100" i="5" s="1"/>
  <c r="L97" i="5" s="1"/>
  <c r="J106" i="5"/>
  <c r="J100" i="5" s="1"/>
  <c r="J97" i="5" s="1"/>
  <c r="J104" i="5"/>
  <c r="H104" i="5"/>
  <c r="H106" i="5"/>
  <c r="H100" i="5" s="1"/>
  <c r="H97" i="5" s="1"/>
  <c r="D104" i="5"/>
  <c r="D106" i="5"/>
  <c r="D100" i="5" s="1"/>
  <c r="D97" i="5" s="1"/>
  <c r="F100" i="5"/>
  <c r="F97" i="5" s="1"/>
  <c r="I100" i="5"/>
  <c r="I99" i="5" s="1"/>
  <c r="I98" i="5" s="1"/>
  <c r="I97" i="5" s="1"/>
  <c r="G100" i="5"/>
  <c r="G99" i="5" s="1"/>
  <c r="G98" i="5" s="1"/>
  <c r="G97" i="5" s="1"/>
  <c r="E100" i="5"/>
  <c r="E99" i="5" s="1"/>
  <c r="E98" i="5" s="1"/>
  <c r="E97" i="5" s="1"/>
  <c r="B100" i="5"/>
  <c r="B99" i="5" s="1"/>
  <c r="B98" i="5" s="1"/>
  <c r="B97" i="5" s="1"/>
  <c r="K43" i="5"/>
  <c r="K45" i="5"/>
  <c r="K49" i="5" s="1"/>
  <c r="K50" i="5" s="1"/>
  <c r="K51" i="5" s="1"/>
  <c r="K52" i="5" s="1"/>
  <c r="I49" i="5"/>
  <c r="I50" i="5" s="1"/>
  <c r="I51" i="5" s="1"/>
  <c r="I52" i="5" s="1"/>
  <c r="F49" i="5"/>
  <c r="F52" i="5" s="1"/>
  <c r="G43" i="5"/>
  <c r="H49" i="5"/>
  <c r="H52" i="5" s="1"/>
  <c r="J49" i="5"/>
  <c r="J52" i="5" s="1"/>
  <c r="E45" i="5"/>
  <c r="E46" i="5" s="1"/>
  <c r="E47" i="5" s="1"/>
  <c r="E48" i="5" s="1"/>
  <c r="E49" i="5" s="1"/>
  <c r="E50" i="5" s="1"/>
  <c r="E51" i="5" s="1"/>
  <c r="E52" i="5" s="1"/>
  <c r="E43" i="5"/>
  <c r="K100" i="5"/>
  <c r="K99" i="5" s="1"/>
  <c r="K98" i="5" s="1"/>
  <c r="K97" i="5" s="1"/>
  <c r="G45" i="5"/>
  <c r="G49" i="5" s="1"/>
  <c r="G50" i="5" s="1"/>
  <c r="G51" i="5" s="1"/>
  <c r="G52" i="5" s="1"/>
  <c r="K23" i="5"/>
  <c r="K24" i="5" s="1"/>
  <c r="K25" i="5" s="1"/>
  <c r="K26" i="5" s="1"/>
  <c r="K27" i="5" s="1"/>
  <c r="K28" i="5" s="1"/>
  <c r="K29" i="5" s="1"/>
  <c r="K30" i="5" s="1"/>
  <c r="D46" i="5"/>
  <c r="D52" i="5" s="1"/>
  <c r="J24" i="5"/>
  <c r="J30" i="5" s="1"/>
  <c r="I24" i="5"/>
  <c r="I25" i="5" s="1"/>
  <c r="I26" i="5" s="1"/>
  <c r="I27" i="5" s="1"/>
  <c r="H24" i="5"/>
  <c r="H25" i="5" s="1"/>
  <c r="H26" i="5" s="1"/>
  <c r="H27" i="5" s="1"/>
  <c r="H28" i="5" s="1"/>
  <c r="H29" i="5" s="1"/>
  <c r="H30" i="5" s="1"/>
  <c r="G24" i="5"/>
  <c r="G25" i="5" s="1"/>
  <c r="G26" i="5" s="1"/>
  <c r="G27" i="5" s="1"/>
  <c r="G28" i="5" s="1"/>
  <c r="G29" i="5" s="1"/>
  <c r="G30" i="5" s="1"/>
  <c r="F24" i="5"/>
  <c r="F25" i="5" s="1"/>
  <c r="F26" i="5" s="1"/>
  <c r="F27" i="5" s="1"/>
  <c r="B27" i="5"/>
  <c r="B30" i="5" s="1"/>
  <c r="O103" i="5"/>
  <c r="O102" i="5" s="1"/>
  <c r="O101" i="5" s="1"/>
  <c r="O100" i="5" s="1"/>
  <c r="B125" i="5"/>
  <c r="B124" i="5" s="1"/>
  <c r="B123" i="5" s="1"/>
  <c r="B122" i="5" s="1"/>
  <c r="B121" i="5" s="1"/>
  <c r="B120" i="5" s="1"/>
  <c r="B119" i="5" s="1"/>
  <c r="C125" i="5"/>
  <c r="C119" i="5" s="1"/>
  <c r="J122" i="5"/>
  <c r="J121" i="5" s="1"/>
  <c r="J120" i="5" s="1"/>
  <c r="J119" i="5" s="1"/>
  <c r="L122" i="5"/>
  <c r="L121" i="5" s="1"/>
  <c r="L120" i="5" s="1"/>
  <c r="L119" i="5" s="1"/>
  <c r="D125" i="5"/>
  <c r="D119" i="5" s="1"/>
  <c r="E125" i="5"/>
  <c r="E124" i="5" s="1"/>
  <c r="E123" i="5" s="1"/>
  <c r="E122" i="5" s="1"/>
  <c r="E121" i="5" s="1"/>
  <c r="E120" i="5" s="1"/>
  <c r="E119" i="5" s="1"/>
  <c r="G125" i="5"/>
  <c r="G124" i="5" s="1"/>
  <c r="G123" i="5" s="1"/>
  <c r="G122" i="5" s="1"/>
  <c r="H125" i="5"/>
  <c r="H124" i="5" s="1"/>
  <c r="H123" i="5" s="1"/>
  <c r="H122" i="5" s="1"/>
  <c r="H121" i="5" s="1"/>
  <c r="H120" i="5" s="1"/>
  <c r="H119" i="5" s="1"/>
  <c r="I125" i="5"/>
  <c r="I119" i="5" s="1"/>
</calcChain>
</file>

<file path=xl/sharedStrings.xml><?xml version="1.0" encoding="utf-8"?>
<sst xmlns="http://schemas.openxmlformats.org/spreadsheetml/2006/main" count="592" uniqueCount="77">
  <si>
    <t>Route</t>
  </si>
  <si>
    <t xml:space="preserve">Towards: </t>
  </si>
  <si>
    <t>Vehicle Type</t>
  </si>
  <si>
    <t>Quantity</t>
  </si>
  <si>
    <t>Train Number</t>
  </si>
  <si>
    <t>Train Arrives</t>
  </si>
  <si>
    <t>Train Departs</t>
  </si>
  <si>
    <t>Route 31BM : Lithgow, then Express to Mount Victoria and return</t>
  </si>
  <si>
    <t>Route 32BM : Lithgow, then all stations to Mount Victoria and return</t>
  </si>
  <si>
    <t>MOUNT VICTORIA</t>
  </si>
  <si>
    <t>Bell</t>
  </si>
  <si>
    <t>Zig Zag (Clarence)</t>
  </si>
  <si>
    <t>LITHGOW</t>
  </si>
  <si>
    <t>BATHURST</t>
  </si>
  <si>
    <t>-</t>
  </si>
  <si>
    <t>32BM</t>
  </si>
  <si>
    <t>31BM</t>
  </si>
  <si>
    <t>W/C Coach</t>
  </si>
  <si>
    <t>W523</t>
  </si>
  <si>
    <t>W531</t>
  </si>
  <si>
    <t>W539</t>
  </si>
  <si>
    <t>W547</t>
  </si>
  <si>
    <t>W555</t>
  </si>
  <si>
    <t>W559</t>
  </si>
  <si>
    <t>W565</t>
  </si>
  <si>
    <t>W587</t>
  </si>
  <si>
    <t>W593</t>
  </si>
  <si>
    <t>W597</t>
  </si>
  <si>
    <t>W566</t>
  </si>
  <si>
    <t>W533</t>
  </si>
  <si>
    <t>W573</t>
  </si>
  <si>
    <t>W554</t>
  </si>
  <si>
    <t>Coach</t>
  </si>
  <si>
    <t>KATOOMBA</t>
  </si>
  <si>
    <t>Train Terminates</t>
  </si>
  <si>
    <t>Meadlow Bath</t>
  </si>
  <si>
    <t>Blackheath</t>
  </si>
  <si>
    <t>Train Commences</t>
  </si>
  <si>
    <t>MT VIC</t>
  </si>
  <si>
    <t>KAT</t>
  </si>
  <si>
    <t>W527</t>
  </si>
  <si>
    <t>W/C Bus</t>
  </si>
  <si>
    <t>W535</t>
  </si>
  <si>
    <t>W543</t>
  </si>
  <si>
    <t>W560</t>
  </si>
  <si>
    <t>7BM</t>
  </si>
  <si>
    <t>33BM</t>
  </si>
  <si>
    <t>34BM</t>
  </si>
  <si>
    <t>Route 33BM : Katoomba, all stations to Mount Victoria and return</t>
  </si>
  <si>
    <t>Route 34BM : Katoomba, express to Lithgow and return</t>
  </si>
  <si>
    <t>Route 7BM : Katoomba, all stations to Lithgow and return</t>
  </si>
  <si>
    <t>W/C Bus/Coach</t>
  </si>
  <si>
    <t>W515</t>
  </si>
  <si>
    <t>W581</t>
  </si>
  <si>
    <t>W506</t>
  </si>
  <si>
    <t>W512</t>
  </si>
  <si>
    <t>W516</t>
  </si>
  <si>
    <t>W520</t>
  </si>
  <si>
    <t>W524</t>
  </si>
  <si>
    <t>W532</t>
  </si>
  <si>
    <t>W540</t>
  </si>
  <si>
    <t>W548</t>
  </si>
  <si>
    <t>W556</t>
  </si>
  <si>
    <t>W572</t>
  </si>
  <si>
    <t>W580</t>
  </si>
  <si>
    <t>W588</t>
  </si>
  <si>
    <t>W544</t>
  </si>
  <si>
    <t xml:space="preserve">Mount Victoria </t>
  </si>
  <si>
    <t>Lithgow</t>
  </si>
  <si>
    <t>BMT Blue Mountains Line
Katoomba/Mt Victoria to Lithgow</t>
  </si>
  <si>
    <t>Monday</t>
  </si>
  <si>
    <t>Tuesday</t>
  </si>
  <si>
    <t>Wednesday</t>
  </si>
  <si>
    <t>Thursday</t>
  </si>
  <si>
    <t>Friday</t>
  </si>
  <si>
    <t>Operating Day (12:00AM - 11:59PM)</t>
  </si>
  <si>
    <t>5 weekdays - Monday 1 to Friday 5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</si>
</sst>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1" x14ac:knownFonts="1">
    <font>
      <sz val="10"/>
      <name val="Arial"/>
    </font>
    <font>
      <b/>
      <sz val="11"/>
      <name val="Arial"/>
      <family val="2"/>
    </font>
    <font>
      <b/>
      <sz val="2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name val="Arial Narrow"/>
      <family val="2"/>
    </font>
    <font>
      <sz val="10"/>
      <name val="Arial"/>
      <family val="2"/>
    </font>
    <font>
      <i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6">
    <xf numFmtId="0" fontId="0" fillId="0" borderId="0" xfId="0"/>
    <xf numFmtId="0" fontId="8" fillId="0" borderId="0" xfId="1"/>
    <xf numFmtId="0" fontId="4" fillId="0" borderId="0" xfId="1" applyFont="1"/>
    <xf numFmtId="0" fontId="1" fillId="2" borderId="3" xfId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/>
    </xf>
    <xf numFmtId="0" fontId="5" fillId="2" borderId="5" xfId="1" applyFont="1" applyFill="1" applyBorder="1" applyAlignment="1">
      <alignment horizontal="right" vertical="center"/>
    </xf>
    <xf numFmtId="0" fontId="5" fillId="2" borderId="6" xfId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 applyAlignment="1">
      <alignment horizontal="left" vertical="center"/>
    </xf>
    <xf numFmtId="164" fontId="4" fillId="2" borderId="0" xfId="1" applyNumberFormat="1" applyFont="1" applyFill="1" applyBorder="1" applyAlignment="1">
      <alignment horizontal="left" vertical="center" wrapText="1"/>
    </xf>
    <xf numFmtId="18" fontId="5" fillId="2" borderId="2" xfId="1" applyNumberFormat="1" applyFont="1" applyFill="1" applyBorder="1" applyAlignment="1">
      <alignment horizontal="center" vertical="center"/>
    </xf>
    <xf numFmtId="18" fontId="5" fillId="2" borderId="4" xfId="1" applyNumberFormat="1" applyFont="1" applyFill="1" applyBorder="1" applyAlignment="1">
      <alignment horizontal="center" vertical="center"/>
    </xf>
    <xf numFmtId="0" fontId="8" fillId="2" borderId="0" xfId="1" applyFill="1"/>
    <xf numFmtId="18" fontId="5" fillId="2" borderId="4" xfId="0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right" vertical="center"/>
    </xf>
    <xf numFmtId="18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/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18" fontId="5" fillId="0" borderId="4" xfId="1" applyNumberFormat="1" applyFont="1" applyFill="1" applyBorder="1" applyAlignment="1">
      <alignment horizontal="center" vertical="center"/>
    </xf>
    <xf numFmtId="18" fontId="5" fillId="0" borderId="2" xfId="1" applyNumberFormat="1" applyFont="1" applyFill="1" applyBorder="1" applyAlignment="1">
      <alignment horizontal="center" vertical="center"/>
    </xf>
    <xf numFmtId="0" fontId="8" fillId="0" borderId="0" xfId="1" applyFill="1"/>
    <xf numFmtId="18" fontId="5" fillId="0" borderId="4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 vertical="center"/>
    </xf>
    <xf numFmtId="0" fontId="8" fillId="0" borderId="0" xfId="1" applyFont="1" applyFill="1"/>
    <xf numFmtId="0" fontId="9" fillId="0" borderId="8" xfId="1" applyFont="1" applyFill="1" applyBorder="1" applyAlignment="1">
      <alignment horizontal="right" vertical="center"/>
    </xf>
    <xf numFmtId="0" fontId="6" fillId="0" borderId="2" xfId="1" applyFont="1" applyFill="1" applyBorder="1" applyAlignment="1">
      <alignment horizontal="right" vertical="center"/>
    </xf>
    <xf numFmtId="0" fontId="10" fillId="0" borderId="0" xfId="1" applyFont="1" applyFill="1"/>
    <xf numFmtId="0" fontId="1" fillId="0" borderId="1" xfId="1" applyFont="1" applyFill="1" applyBorder="1" applyAlignment="1">
      <alignment horizontal="right" vertical="center"/>
    </xf>
    <xf numFmtId="0" fontId="6" fillId="0" borderId="8" xfId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18" fontId="1" fillId="0" borderId="2" xfId="1" applyNumberFormat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18" fontId="1" fillId="4" borderId="2" xfId="1" applyNumberFormat="1" applyFont="1" applyFill="1" applyBorder="1" applyAlignment="1">
      <alignment horizontal="center" vertical="center"/>
    </xf>
    <xf numFmtId="18" fontId="5" fillId="4" borderId="4" xfId="1" applyNumberFormat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right" vertical="center" wrapText="1"/>
    </xf>
    <xf numFmtId="0" fontId="1" fillId="0" borderId="4" xfId="1" applyFont="1" applyFill="1" applyBorder="1" applyAlignment="1">
      <alignment horizontal="right" vertical="center" wrapText="1"/>
    </xf>
    <xf numFmtId="0" fontId="1" fillId="0" borderId="10" xfId="1" applyFont="1" applyFill="1" applyBorder="1" applyAlignment="1">
      <alignment horizontal="right" vertical="center" wrapText="1"/>
    </xf>
    <xf numFmtId="0" fontId="1" fillId="2" borderId="3" xfId="1" applyFont="1" applyFill="1" applyBorder="1" applyAlignment="1">
      <alignment horizontal="right" vertical="center" wrapText="1"/>
    </xf>
    <xf numFmtId="0" fontId="1" fillId="2" borderId="4" xfId="1" applyFont="1" applyFill="1" applyBorder="1" applyAlignment="1">
      <alignment horizontal="right" vertical="center" wrapText="1"/>
    </xf>
    <xf numFmtId="0" fontId="1" fillId="2" borderId="10" xfId="1" applyFont="1" applyFill="1" applyBorder="1" applyAlignment="1">
      <alignment horizontal="right" vertical="center" wrapText="1"/>
    </xf>
    <xf numFmtId="164" fontId="3" fillId="2" borderId="0" xfId="1" applyNumberFormat="1" applyFont="1" applyFill="1" applyBorder="1" applyAlignment="1">
      <alignment horizontal="left" vertical="center" wrapText="1"/>
    </xf>
    <xf numFmtId="164" fontId="4" fillId="2" borderId="0" xfId="1" applyNumberFormat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59F12F"/>
      <color rgb="FFFFFF66"/>
      <color rgb="FF696969"/>
      <color rgb="FF31EF36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9"/>
  <sheetViews>
    <sheetView showGridLines="0" tabSelected="1" zoomScale="75" zoomScaleNormal="75" zoomScaleSheetLayoutView="80" workbookViewId="0">
      <selection activeCell="G76" sqref="G76"/>
    </sheetView>
  </sheetViews>
  <sheetFormatPr defaultColWidth="8.81640625" defaultRowHeight="12.5" x14ac:dyDescent="0.25"/>
  <cols>
    <col min="1" max="1" width="24.1796875" style="1" customWidth="1"/>
    <col min="2" max="2" width="12.54296875" style="1" customWidth="1"/>
    <col min="3" max="3" width="12.81640625" style="1" customWidth="1"/>
    <col min="4" max="17" width="12.54296875" style="1" customWidth="1"/>
    <col min="18" max="30" width="11.54296875" style="1" customWidth="1"/>
    <col min="31" max="16384" width="8.81640625" style="1"/>
  </cols>
  <sheetData>
    <row r="1" spans="1:17" ht="58.4" customHeight="1" x14ac:dyDescent="0.25">
      <c r="A1" s="47" t="s">
        <v>69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0"/>
      <c r="Q1" s="40"/>
    </row>
    <row r="2" spans="1:17" ht="21" customHeight="1" x14ac:dyDescent="0.25">
      <c r="A2" s="54" t="s">
        <v>76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4" spans="1:17" ht="15.5" x14ac:dyDescent="0.35">
      <c r="A4" s="2" t="s">
        <v>50</v>
      </c>
    </row>
    <row r="5" spans="1:17" ht="15.5" x14ac:dyDescent="0.25">
      <c r="A5" s="55" t="s">
        <v>7</v>
      </c>
      <c r="B5" s="55"/>
      <c r="C5" s="55"/>
      <c r="D5" s="55"/>
      <c r="E5" s="55"/>
      <c r="F5" s="55"/>
      <c r="G5" s="55"/>
    </row>
    <row r="6" spans="1:17" ht="15.5" x14ac:dyDescent="0.25">
      <c r="A6" s="55" t="s">
        <v>8</v>
      </c>
      <c r="B6" s="55"/>
      <c r="C6" s="55"/>
      <c r="D6" s="55"/>
      <c r="E6" s="55"/>
      <c r="F6" s="55"/>
      <c r="G6" s="55"/>
    </row>
    <row r="7" spans="1:17" ht="15.5" x14ac:dyDescent="0.25">
      <c r="A7" s="55" t="s">
        <v>48</v>
      </c>
      <c r="B7" s="55"/>
      <c r="C7" s="55"/>
      <c r="D7" s="55"/>
      <c r="E7" s="55"/>
      <c r="F7" s="55"/>
      <c r="G7" s="55"/>
    </row>
    <row r="8" spans="1:17" ht="15.5" x14ac:dyDescent="0.25">
      <c r="A8" s="55" t="s">
        <v>49</v>
      </c>
      <c r="B8" s="55"/>
      <c r="C8" s="55"/>
      <c r="D8" s="55"/>
      <c r="E8" s="55"/>
      <c r="F8" s="55"/>
      <c r="G8" s="55"/>
    </row>
    <row r="9" spans="1:17" s="12" customFormat="1" ht="15.5" x14ac:dyDescent="0.25">
      <c r="A9" s="9"/>
      <c r="B9" s="9"/>
      <c r="C9" s="9"/>
      <c r="D9" s="9"/>
      <c r="E9" s="9"/>
      <c r="F9" s="9"/>
      <c r="G9" s="9"/>
    </row>
    <row r="10" spans="1:17" s="12" customFormat="1" ht="15.5" x14ac:dyDescent="0.25">
      <c r="A10" s="7" t="s">
        <v>1</v>
      </c>
      <c r="B10" s="8" t="s">
        <v>68</v>
      </c>
      <c r="C10" s="9"/>
      <c r="D10" s="9"/>
      <c r="E10" s="9"/>
      <c r="F10" s="9"/>
      <c r="G10" s="9"/>
    </row>
    <row r="11" spans="1:17" s="12" customFormat="1" x14ac:dyDescent="0.25">
      <c r="B11" s="31"/>
      <c r="C11" s="31"/>
      <c r="D11" s="31"/>
      <c r="E11" s="31"/>
    </row>
    <row r="12" spans="1:17" s="12" customFormat="1" ht="14" x14ac:dyDescent="0.25">
      <c r="A12" s="3" t="s">
        <v>0</v>
      </c>
      <c r="B12" s="25" t="s">
        <v>16</v>
      </c>
      <c r="C12" s="25" t="s">
        <v>15</v>
      </c>
      <c r="D12" s="25" t="s">
        <v>16</v>
      </c>
      <c r="E12" s="25" t="s">
        <v>15</v>
      </c>
      <c r="F12" s="15" t="s">
        <v>46</v>
      </c>
      <c r="G12" s="15" t="s">
        <v>45</v>
      </c>
      <c r="H12" s="15" t="s">
        <v>45</v>
      </c>
      <c r="I12" s="15" t="s">
        <v>46</v>
      </c>
      <c r="J12" s="15" t="s">
        <v>47</v>
      </c>
      <c r="K12" s="15" t="s">
        <v>45</v>
      </c>
      <c r="L12" s="15" t="s">
        <v>47</v>
      </c>
      <c r="M12" s="15" t="s">
        <v>45</v>
      </c>
      <c r="N12" s="15" t="s">
        <v>46</v>
      </c>
      <c r="O12" s="15" t="s">
        <v>46</v>
      </c>
    </row>
    <row r="13" spans="1:17" s="12" customFormat="1" ht="14" x14ac:dyDescent="0.25">
      <c r="A13" s="4" t="s">
        <v>2</v>
      </c>
      <c r="B13" s="26" t="s">
        <v>17</v>
      </c>
      <c r="C13" s="27" t="s">
        <v>51</v>
      </c>
      <c r="D13" s="16" t="s">
        <v>17</v>
      </c>
      <c r="E13" s="17" t="s">
        <v>51</v>
      </c>
      <c r="F13" s="17" t="s">
        <v>41</v>
      </c>
      <c r="G13" s="17" t="s">
        <v>51</v>
      </c>
      <c r="H13" s="17" t="s">
        <v>51</v>
      </c>
      <c r="I13" s="17" t="s">
        <v>41</v>
      </c>
      <c r="J13" s="16" t="s">
        <v>17</v>
      </c>
      <c r="K13" s="17" t="s">
        <v>51</v>
      </c>
      <c r="L13" s="16" t="s">
        <v>17</v>
      </c>
      <c r="M13" s="17" t="s">
        <v>51</v>
      </c>
      <c r="N13" s="17" t="s">
        <v>41</v>
      </c>
      <c r="O13" s="17" t="s">
        <v>41</v>
      </c>
    </row>
    <row r="14" spans="1:17" s="12" customFormat="1" ht="14" x14ac:dyDescent="0.25">
      <c r="A14" s="5" t="s">
        <v>3</v>
      </c>
      <c r="B14" s="28">
        <v>1</v>
      </c>
      <c r="C14" s="28">
        <v>1</v>
      </c>
      <c r="D14" s="18">
        <v>1</v>
      </c>
      <c r="E14" s="18">
        <v>1</v>
      </c>
      <c r="F14" s="18">
        <v>1</v>
      </c>
      <c r="G14" s="18">
        <v>1</v>
      </c>
      <c r="H14" s="18">
        <v>1</v>
      </c>
      <c r="I14" s="18">
        <v>1</v>
      </c>
      <c r="J14" s="18">
        <v>1</v>
      </c>
      <c r="K14" s="18">
        <v>1</v>
      </c>
      <c r="L14" s="18">
        <v>1</v>
      </c>
      <c r="M14" s="18">
        <v>1</v>
      </c>
      <c r="N14" s="18">
        <v>1</v>
      </c>
      <c r="O14" s="18">
        <v>1</v>
      </c>
    </row>
    <row r="15" spans="1:17" ht="14" x14ac:dyDescent="0.25">
      <c r="A15" s="48" t="s">
        <v>75</v>
      </c>
      <c r="B15" s="23" t="s">
        <v>70</v>
      </c>
      <c r="C15" s="23" t="s">
        <v>70</v>
      </c>
      <c r="D15" s="23" t="s">
        <v>70</v>
      </c>
      <c r="E15" s="23" t="s">
        <v>70</v>
      </c>
      <c r="F15" s="23" t="s">
        <v>70</v>
      </c>
      <c r="G15" s="23" t="s">
        <v>70</v>
      </c>
      <c r="H15" s="23" t="s">
        <v>70</v>
      </c>
      <c r="I15" s="23" t="s">
        <v>70</v>
      </c>
      <c r="J15" s="23" t="s">
        <v>70</v>
      </c>
      <c r="K15" s="23" t="s">
        <v>70</v>
      </c>
      <c r="L15" s="23" t="s">
        <v>14</v>
      </c>
      <c r="M15" s="23" t="s">
        <v>14</v>
      </c>
      <c r="N15" s="23" t="s">
        <v>70</v>
      </c>
      <c r="O15" s="23" t="s">
        <v>14</v>
      </c>
    </row>
    <row r="16" spans="1:17" ht="14" x14ac:dyDescent="0.25">
      <c r="A16" s="49"/>
      <c r="B16" s="24" t="s">
        <v>71</v>
      </c>
      <c r="C16" s="24" t="s">
        <v>71</v>
      </c>
      <c r="D16" s="24" t="s">
        <v>71</v>
      </c>
      <c r="E16" s="24" t="s">
        <v>71</v>
      </c>
      <c r="F16" s="24" t="s">
        <v>71</v>
      </c>
      <c r="G16" s="24" t="s">
        <v>71</v>
      </c>
      <c r="H16" s="24" t="s">
        <v>71</v>
      </c>
      <c r="I16" s="24" t="s">
        <v>71</v>
      </c>
      <c r="J16" s="24" t="s">
        <v>71</v>
      </c>
      <c r="K16" s="24" t="s">
        <v>71</v>
      </c>
      <c r="L16" s="24" t="s">
        <v>14</v>
      </c>
      <c r="M16" s="24" t="s">
        <v>14</v>
      </c>
      <c r="N16" s="24" t="s">
        <v>71</v>
      </c>
      <c r="O16" s="24" t="s">
        <v>14</v>
      </c>
    </row>
    <row r="17" spans="1:16" ht="14" x14ac:dyDescent="0.25">
      <c r="A17" s="49"/>
      <c r="B17" s="24" t="s">
        <v>72</v>
      </c>
      <c r="C17" s="24" t="s">
        <v>72</v>
      </c>
      <c r="D17" s="24" t="s">
        <v>72</v>
      </c>
      <c r="E17" s="24" t="s">
        <v>72</v>
      </c>
      <c r="F17" s="24" t="s">
        <v>72</v>
      </c>
      <c r="G17" s="24" t="s">
        <v>72</v>
      </c>
      <c r="H17" s="24" t="s">
        <v>72</v>
      </c>
      <c r="I17" s="24" t="s">
        <v>72</v>
      </c>
      <c r="J17" s="24" t="s">
        <v>72</v>
      </c>
      <c r="K17" s="24" t="s">
        <v>72</v>
      </c>
      <c r="L17" s="24" t="s">
        <v>14</v>
      </c>
      <c r="M17" s="24" t="s">
        <v>14</v>
      </c>
      <c r="N17" s="24" t="s">
        <v>72</v>
      </c>
      <c r="O17" s="24" t="s">
        <v>14</v>
      </c>
    </row>
    <row r="18" spans="1:16" ht="14" x14ac:dyDescent="0.25">
      <c r="A18" s="49"/>
      <c r="B18" s="24" t="s">
        <v>73</v>
      </c>
      <c r="C18" s="24" t="s">
        <v>73</v>
      </c>
      <c r="D18" s="24" t="s">
        <v>73</v>
      </c>
      <c r="E18" s="24" t="s">
        <v>73</v>
      </c>
      <c r="F18" s="24" t="s">
        <v>73</v>
      </c>
      <c r="G18" s="24" t="s">
        <v>73</v>
      </c>
      <c r="H18" s="24" t="s">
        <v>73</v>
      </c>
      <c r="I18" s="24" t="s">
        <v>73</v>
      </c>
      <c r="J18" s="44" t="s">
        <v>73</v>
      </c>
      <c r="K18" s="44" t="s">
        <v>73</v>
      </c>
      <c r="L18" s="44" t="s">
        <v>14</v>
      </c>
      <c r="M18" s="44" t="s">
        <v>14</v>
      </c>
      <c r="N18" s="44" t="s">
        <v>73</v>
      </c>
      <c r="O18" s="44" t="s">
        <v>14</v>
      </c>
    </row>
    <row r="19" spans="1:16" ht="14" x14ac:dyDescent="0.25">
      <c r="A19" s="49"/>
      <c r="B19" s="24" t="s">
        <v>74</v>
      </c>
      <c r="C19" s="24" t="s">
        <v>74</v>
      </c>
      <c r="D19" s="24" t="s">
        <v>74</v>
      </c>
      <c r="E19" s="24" t="s">
        <v>74</v>
      </c>
      <c r="F19" s="24" t="s">
        <v>74</v>
      </c>
      <c r="G19" s="24" t="s">
        <v>74</v>
      </c>
      <c r="H19" s="24" t="s">
        <v>74</v>
      </c>
      <c r="I19" s="24" t="s">
        <v>74</v>
      </c>
      <c r="J19" s="24" t="s">
        <v>14</v>
      </c>
      <c r="K19" s="24" t="s">
        <v>14</v>
      </c>
      <c r="L19" s="44" t="s">
        <v>74</v>
      </c>
      <c r="M19" s="44" t="s">
        <v>74</v>
      </c>
      <c r="N19" s="24" t="s">
        <v>14</v>
      </c>
      <c r="O19" s="44" t="s">
        <v>74</v>
      </c>
    </row>
    <row r="20" spans="1:16" ht="14" x14ac:dyDescent="0.25">
      <c r="A20" s="49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31"/>
    </row>
    <row r="21" spans="1:16" s="34" customFormat="1" ht="14" x14ac:dyDescent="0.25">
      <c r="A21" s="33" t="s">
        <v>4</v>
      </c>
      <c r="B21" s="41" t="s">
        <v>52</v>
      </c>
      <c r="C21" s="41" t="s">
        <v>52</v>
      </c>
      <c r="D21" s="41" t="s">
        <v>18</v>
      </c>
      <c r="E21" s="41" t="s">
        <v>18</v>
      </c>
      <c r="F21" s="41" t="s">
        <v>40</v>
      </c>
      <c r="G21" s="41" t="s">
        <v>19</v>
      </c>
      <c r="H21" s="41" t="s">
        <v>29</v>
      </c>
      <c r="I21" s="41" t="s">
        <v>42</v>
      </c>
      <c r="J21" s="41" t="s">
        <v>20</v>
      </c>
      <c r="K21" s="41" t="s">
        <v>20</v>
      </c>
      <c r="L21" s="41" t="s">
        <v>20</v>
      </c>
      <c r="M21" s="41" t="str">
        <f>L21</f>
        <v>W539</v>
      </c>
      <c r="N21" s="41" t="s">
        <v>43</v>
      </c>
      <c r="O21" s="41" t="str">
        <f>N21</f>
        <v>W543</v>
      </c>
    </row>
    <row r="22" spans="1:16" s="34" customFormat="1" ht="14.5" x14ac:dyDescent="0.25">
      <c r="A22" s="35" t="s">
        <v>34</v>
      </c>
      <c r="B22" s="42" t="s">
        <v>38</v>
      </c>
      <c r="C22" s="42" t="s">
        <v>38</v>
      </c>
      <c r="D22" s="42" t="s">
        <v>38</v>
      </c>
      <c r="E22" s="42" t="s">
        <v>38</v>
      </c>
      <c r="F22" s="42" t="s">
        <v>39</v>
      </c>
      <c r="G22" s="42" t="s">
        <v>39</v>
      </c>
      <c r="H22" s="42" t="s">
        <v>39</v>
      </c>
      <c r="I22" s="42" t="s">
        <v>39</v>
      </c>
      <c r="J22" s="42" t="s">
        <v>39</v>
      </c>
      <c r="K22" s="42" t="s">
        <v>39</v>
      </c>
      <c r="L22" s="42" t="s">
        <v>39</v>
      </c>
      <c r="M22" s="42" t="s">
        <v>39</v>
      </c>
      <c r="N22" s="42" t="s">
        <v>39</v>
      </c>
      <c r="O22" s="42" t="s">
        <v>39</v>
      </c>
    </row>
    <row r="23" spans="1:16" s="37" customFormat="1" ht="14" x14ac:dyDescent="0.3">
      <c r="A23" s="36" t="s">
        <v>5</v>
      </c>
      <c r="B23" s="43">
        <v>0.27847222222222223</v>
      </c>
      <c r="C23" s="43">
        <f>B23</f>
        <v>0.27847222222222223</v>
      </c>
      <c r="D23" s="43">
        <v>0.36180555555555555</v>
      </c>
      <c r="E23" s="43">
        <f>D23</f>
        <v>0.36180555555555555</v>
      </c>
      <c r="F23" s="43">
        <v>0.38958333333333334</v>
      </c>
      <c r="G23" s="43">
        <v>0.43055555555555558</v>
      </c>
      <c r="H23" s="43">
        <v>0.43888888888888888</v>
      </c>
      <c r="I23" s="43">
        <v>0.47222222222222227</v>
      </c>
      <c r="J23" s="43">
        <v>0.51388888888888895</v>
      </c>
      <c r="K23" s="43">
        <f>J23</f>
        <v>0.51388888888888895</v>
      </c>
      <c r="L23" s="43">
        <v>0.51944444444444449</v>
      </c>
      <c r="M23" s="43">
        <f>L23</f>
        <v>0.51944444444444449</v>
      </c>
      <c r="N23" s="43">
        <v>0.55555555555555558</v>
      </c>
      <c r="O23" s="43">
        <v>0.56111111111111112</v>
      </c>
    </row>
    <row r="24" spans="1:16" s="12" customFormat="1" ht="14" x14ac:dyDescent="0.25">
      <c r="A24" s="6" t="s">
        <v>33</v>
      </c>
      <c r="B24" s="29"/>
      <c r="C24" s="29"/>
      <c r="D24" s="11"/>
      <c r="E24" s="29"/>
      <c r="F24" s="11">
        <f t="shared" ref="F24:K24" si="0">MOD(F23+TIME(0,5,0),1)</f>
        <v>0.39305555555555555</v>
      </c>
      <c r="G24" s="11">
        <f t="shared" si="0"/>
        <v>0.43402777777777779</v>
      </c>
      <c r="H24" s="11">
        <f t="shared" si="0"/>
        <v>0.44236111111111109</v>
      </c>
      <c r="I24" s="11">
        <f t="shared" si="0"/>
        <v>0.47569444444444448</v>
      </c>
      <c r="J24" s="11">
        <f t="shared" si="0"/>
        <v>0.51736111111111116</v>
      </c>
      <c r="K24" s="11">
        <f t="shared" si="0"/>
        <v>0.51736111111111116</v>
      </c>
      <c r="L24" s="11">
        <f>MOD(L23+TIME(0,5,0),1)</f>
        <v>0.5229166666666667</v>
      </c>
      <c r="M24" s="11">
        <f>MOD(M23+TIME(0,5,0),1)</f>
        <v>0.5229166666666667</v>
      </c>
      <c r="N24" s="11">
        <f>MOD(N23+TIME(0,5,0),1)</f>
        <v>0.55902777777777779</v>
      </c>
      <c r="O24" s="11">
        <f>MOD(O23+TIME(0,5,0),1)</f>
        <v>0.56458333333333333</v>
      </c>
    </row>
    <row r="25" spans="1:16" s="12" customFormat="1" ht="14" x14ac:dyDescent="0.25">
      <c r="A25" s="6" t="s">
        <v>35</v>
      </c>
      <c r="B25" s="29"/>
      <c r="C25" s="29"/>
      <c r="D25" s="11"/>
      <c r="E25" s="29"/>
      <c r="F25" s="11">
        <f t="shared" ref="F25" si="1">MOD(F24+TIME(0,7,0),1)</f>
        <v>0.39791666666666664</v>
      </c>
      <c r="G25" s="11">
        <f>MOD(G24+TIME(0,7,0),1)</f>
        <v>0.43888888888888888</v>
      </c>
      <c r="H25" s="11">
        <f>MOD(H24+TIME(0,7,0),1)</f>
        <v>0.44722222222222219</v>
      </c>
      <c r="I25" s="11">
        <f t="shared" ref="I25" si="2">MOD(I24+TIME(0,7,0),1)</f>
        <v>0.48055555555555557</v>
      </c>
      <c r="J25" s="11"/>
      <c r="K25" s="11">
        <f>MOD(K24+TIME(0,7,0),1)</f>
        <v>0.52222222222222225</v>
      </c>
      <c r="L25" s="11"/>
      <c r="M25" s="11">
        <f>MOD(M24+TIME(0,7,0),1)</f>
        <v>0.52777777777777779</v>
      </c>
      <c r="N25" s="11">
        <f>MOD(N24+TIME(0,7,0),1)</f>
        <v>0.56388888888888888</v>
      </c>
      <c r="O25" s="11">
        <f>MOD(O24+TIME(0,7,0),1)</f>
        <v>0.56944444444444442</v>
      </c>
    </row>
    <row r="26" spans="1:16" s="12" customFormat="1" ht="14" x14ac:dyDescent="0.25">
      <c r="A26" s="6" t="s">
        <v>36</v>
      </c>
      <c r="B26" s="29"/>
      <c r="C26" s="29"/>
      <c r="D26" s="11"/>
      <c r="E26" s="29"/>
      <c r="F26" s="11">
        <f>MOD(F25+TIME(0,6,0),1)</f>
        <v>0.40208333333333329</v>
      </c>
      <c r="G26" s="11">
        <f>MOD(G25+TIME(0,6,0),1)</f>
        <v>0.44305555555555554</v>
      </c>
      <c r="H26" s="11">
        <f>MOD(H25+TIME(0,6,0),1)</f>
        <v>0.45138888888888884</v>
      </c>
      <c r="I26" s="11">
        <f>MOD(I25+TIME(0,6,0),1)</f>
        <v>0.48472222222222222</v>
      </c>
      <c r="J26" s="11"/>
      <c r="K26" s="11">
        <f>MOD(K25+TIME(0,6,0),1)</f>
        <v>0.52638888888888891</v>
      </c>
      <c r="L26" s="11"/>
      <c r="M26" s="11">
        <f>MOD(M25+TIME(0,6,0),1)</f>
        <v>0.53194444444444444</v>
      </c>
      <c r="N26" s="11">
        <f>MOD(N25+TIME(0,6,0),1)</f>
        <v>0.56805555555555554</v>
      </c>
      <c r="O26" s="11">
        <f>MOD(O25+TIME(0,6,0),1)</f>
        <v>0.57361111111111107</v>
      </c>
    </row>
    <row r="27" spans="1:16" s="12" customFormat="1" ht="14" x14ac:dyDescent="0.25">
      <c r="A27" s="6" t="s">
        <v>9</v>
      </c>
      <c r="B27" s="29">
        <f t="shared" ref="B27:E27" si="3">MOD(B23+TIME(0,5,0),1)</f>
        <v>0.28194444444444444</v>
      </c>
      <c r="C27" s="29">
        <f t="shared" si="3"/>
        <v>0.28194444444444444</v>
      </c>
      <c r="D27" s="29">
        <f t="shared" si="3"/>
        <v>0.36527777777777776</v>
      </c>
      <c r="E27" s="29">
        <f t="shared" si="3"/>
        <v>0.36527777777777776</v>
      </c>
      <c r="F27" s="11">
        <f>MOD(F26+TIME(0,10,0),1)</f>
        <v>0.40902777777777771</v>
      </c>
      <c r="G27" s="11">
        <f>MOD(G26+TIME(0,10,0),1)</f>
        <v>0.44999999999999996</v>
      </c>
      <c r="H27" s="11">
        <f>MOD(H26+TIME(0,10,0),1)</f>
        <v>0.45833333333333326</v>
      </c>
      <c r="I27" s="11">
        <f>MOD(I26+TIME(0,10,0),1)</f>
        <v>0.49166666666666664</v>
      </c>
      <c r="J27" s="11"/>
      <c r="K27" s="11">
        <f>MOD(K26+TIME(0,10,0),1)</f>
        <v>0.53333333333333333</v>
      </c>
      <c r="L27" s="11"/>
      <c r="M27" s="11">
        <f>MOD(M26+TIME(0,10,0),1)</f>
        <v>0.53888888888888886</v>
      </c>
      <c r="N27" s="11">
        <f>MOD(N26+TIME(0,10,0),1)</f>
        <v>0.57499999999999996</v>
      </c>
      <c r="O27" s="11">
        <f>MOD(O26+TIME(0,10,0),1)</f>
        <v>0.58055555555555549</v>
      </c>
    </row>
    <row r="28" spans="1:16" s="12" customFormat="1" ht="14" x14ac:dyDescent="0.25">
      <c r="A28" s="6" t="s">
        <v>10</v>
      </c>
      <c r="B28" s="29"/>
      <c r="C28" s="29">
        <f>MOD(C27+TIME(0,10,0),1)</f>
        <v>0.28888888888888886</v>
      </c>
      <c r="D28" s="29"/>
      <c r="E28" s="29">
        <f>MOD(E27+TIME(0,10,0),1)</f>
        <v>0.37222222222222218</v>
      </c>
      <c r="F28" s="11"/>
      <c r="G28" s="11">
        <f>MOD(G27+TIME(0,10,0),1)</f>
        <v>0.45694444444444438</v>
      </c>
      <c r="H28" s="11">
        <f>MOD(H27+TIME(0,10,0),1)</f>
        <v>0.46527777777777768</v>
      </c>
      <c r="I28" s="11"/>
      <c r="J28" s="11"/>
      <c r="K28" s="11">
        <f>MOD(K27+TIME(0,10,0),1)</f>
        <v>0.54027777777777775</v>
      </c>
      <c r="L28" s="11"/>
      <c r="M28" s="11">
        <f>MOD(M27+TIME(0,10,0),1)</f>
        <v>0.54583333333333328</v>
      </c>
      <c r="N28" s="11"/>
      <c r="O28" s="11"/>
    </row>
    <row r="29" spans="1:16" s="12" customFormat="1" ht="14" x14ac:dyDescent="0.25">
      <c r="A29" s="6" t="s">
        <v>11</v>
      </c>
      <c r="B29" s="29"/>
      <c r="C29" s="29">
        <f>MOD(C28+TIME(0,7,0),1)</f>
        <v>0.29374999999999996</v>
      </c>
      <c r="D29" s="29"/>
      <c r="E29" s="29">
        <f>MOD(E28+TIME(0,7,0),1)</f>
        <v>0.37708333333333327</v>
      </c>
      <c r="F29" s="11"/>
      <c r="G29" s="11">
        <f>MOD(G28+TIME(0,7,0),1)</f>
        <v>0.46180555555555547</v>
      </c>
      <c r="H29" s="11">
        <f>MOD(H28+TIME(0,7,0),1)</f>
        <v>0.47013888888888877</v>
      </c>
      <c r="I29" s="11"/>
      <c r="J29" s="11"/>
      <c r="K29" s="11">
        <f>MOD(K28+TIME(0,7,0),1)</f>
        <v>0.54513888888888884</v>
      </c>
      <c r="L29" s="11"/>
      <c r="M29" s="11">
        <f>MOD(M28+TIME(0,7,0),1)</f>
        <v>0.55069444444444438</v>
      </c>
      <c r="N29" s="11"/>
      <c r="O29" s="11"/>
    </row>
    <row r="30" spans="1:16" s="12" customFormat="1" ht="14" x14ac:dyDescent="0.25">
      <c r="A30" s="6" t="s">
        <v>12</v>
      </c>
      <c r="B30" s="29">
        <f>MOD(B27+TIME(0,30,0),1)</f>
        <v>0.30277777777777776</v>
      </c>
      <c r="C30" s="29">
        <f>MOD(C29+TIME(0,15,0),1)</f>
        <v>0.30416666666666664</v>
      </c>
      <c r="D30" s="29">
        <f>MOD(D27+TIME(0,30,0),1)</f>
        <v>0.38611111111111107</v>
      </c>
      <c r="E30" s="29">
        <f>MOD(E29+TIME(0,15,0),1)</f>
        <v>0.38749999999999996</v>
      </c>
      <c r="F30" s="11"/>
      <c r="G30" s="11">
        <f>MOD(G29+TIME(0,15,0),1)</f>
        <v>0.47222222222222215</v>
      </c>
      <c r="H30" s="11">
        <f>MOD(H29+TIME(0,15,0),1)</f>
        <v>0.48055555555555546</v>
      </c>
      <c r="I30" s="11"/>
      <c r="J30" s="11">
        <f>MOD(J24+TIME(0,48,0),1)</f>
        <v>0.55069444444444449</v>
      </c>
      <c r="K30" s="11">
        <f>MOD(K29+TIME(0,15,0),1)</f>
        <v>0.55555555555555547</v>
      </c>
      <c r="L30" s="11">
        <f>MOD(L24+TIME(0,48,0),1)</f>
        <v>0.55625000000000002</v>
      </c>
      <c r="M30" s="11">
        <f>MOD(M29+TIME(0,15,0),1)</f>
        <v>0.56111111111111101</v>
      </c>
      <c r="N30" s="11"/>
      <c r="O30" s="11"/>
    </row>
    <row r="31" spans="1:16" s="12" customFormat="1" ht="14" x14ac:dyDescent="0.25">
      <c r="A31" s="19" t="s">
        <v>13</v>
      </c>
      <c r="B31" s="30"/>
      <c r="C31" s="3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6" s="12" customFormat="1" ht="14" x14ac:dyDescent="0.25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1:15" s="12" customFormat="1" x14ac:dyDescent="0.25"/>
    <row r="34" spans="1:15" s="12" customFormat="1" ht="14" x14ac:dyDescent="0.25">
      <c r="A34" s="3" t="s">
        <v>0</v>
      </c>
      <c r="B34" s="15" t="s">
        <v>47</v>
      </c>
      <c r="C34" s="15" t="s">
        <v>45</v>
      </c>
      <c r="D34" s="15" t="s">
        <v>47</v>
      </c>
      <c r="E34" s="15" t="s">
        <v>45</v>
      </c>
      <c r="F34" s="15" t="s">
        <v>16</v>
      </c>
      <c r="G34" s="15" t="s">
        <v>15</v>
      </c>
      <c r="H34" s="15" t="s">
        <v>16</v>
      </c>
      <c r="I34" s="15" t="s">
        <v>15</v>
      </c>
      <c r="J34" s="15" t="s">
        <v>16</v>
      </c>
      <c r="K34" s="15" t="s">
        <v>15</v>
      </c>
      <c r="L34" s="15" t="s">
        <v>16</v>
      </c>
      <c r="M34" s="15" t="s">
        <v>15</v>
      </c>
      <c r="N34" s="15" t="s">
        <v>16</v>
      </c>
      <c r="O34" s="15" t="s">
        <v>15</v>
      </c>
    </row>
    <row r="35" spans="1:15" s="12" customFormat="1" ht="14" x14ac:dyDescent="0.25">
      <c r="A35" s="4" t="s">
        <v>2</v>
      </c>
      <c r="B35" s="16" t="s">
        <v>17</v>
      </c>
      <c r="C35" s="17" t="s">
        <v>51</v>
      </c>
      <c r="D35" s="16" t="s">
        <v>17</v>
      </c>
      <c r="E35" s="17" t="s">
        <v>51</v>
      </c>
      <c r="F35" s="17" t="s">
        <v>32</v>
      </c>
      <c r="G35" s="17" t="s">
        <v>51</v>
      </c>
      <c r="H35" s="16" t="s">
        <v>32</v>
      </c>
      <c r="I35" s="17" t="s">
        <v>51</v>
      </c>
      <c r="J35" s="17" t="s">
        <v>32</v>
      </c>
      <c r="K35" s="17" t="s">
        <v>51</v>
      </c>
      <c r="L35" s="16" t="s">
        <v>32</v>
      </c>
      <c r="M35" s="17" t="s">
        <v>51</v>
      </c>
      <c r="N35" s="16" t="s">
        <v>32</v>
      </c>
      <c r="O35" s="17" t="s">
        <v>51</v>
      </c>
    </row>
    <row r="36" spans="1:15" s="12" customFormat="1" ht="14" x14ac:dyDescent="0.25">
      <c r="A36" s="5" t="s">
        <v>3</v>
      </c>
      <c r="B36" s="28">
        <v>1</v>
      </c>
      <c r="C36" s="28">
        <v>1</v>
      </c>
      <c r="D36" s="28">
        <v>1</v>
      </c>
      <c r="E36" s="28">
        <v>1</v>
      </c>
      <c r="F36" s="28">
        <v>1</v>
      </c>
      <c r="G36" s="28">
        <v>1</v>
      </c>
      <c r="H36" s="28">
        <v>1</v>
      </c>
      <c r="I36" s="28">
        <v>1</v>
      </c>
      <c r="J36" s="28">
        <v>1</v>
      </c>
      <c r="K36" s="28">
        <v>1</v>
      </c>
      <c r="L36" s="28">
        <v>1</v>
      </c>
      <c r="M36" s="28">
        <v>1</v>
      </c>
      <c r="N36" s="28">
        <v>1</v>
      </c>
      <c r="O36" s="28">
        <v>1</v>
      </c>
    </row>
    <row r="37" spans="1:15" ht="14" x14ac:dyDescent="0.25">
      <c r="A37" s="48" t="s">
        <v>75</v>
      </c>
      <c r="B37" s="23" t="s">
        <v>70</v>
      </c>
      <c r="C37" s="23" t="s">
        <v>70</v>
      </c>
      <c r="D37" s="23" t="s">
        <v>70</v>
      </c>
      <c r="E37" s="23" t="s">
        <v>70</v>
      </c>
      <c r="F37" s="23" t="s">
        <v>70</v>
      </c>
      <c r="G37" s="23" t="s">
        <v>70</v>
      </c>
      <c r="H37" s="23" t="s">
        <v>70</v>
      </c>
      <c r="I37" s="23" t="s">
        <v>70</v>
      </c>
      <c r="J37" s="23" t="s">
        <v>70</v>
      </c>
      <c r="K37" s="23" t="s">
        <v>70</v>
      </c>
      <c r="L37" s="23" t="s">
        <v>70</v>
      </c>
      <c r="M37" s="23" t="s">
        <v>70</v>
      </c>
      <c r="N37" s="23" t="s">
        <v>70</v>
      </c>
      <c r="O37" s="23" t="s">
        <v>70</v>
      </c>
    </row>
    <row r="38" spans="1:15" ht="14" x14ac:dyDescent="0.25">
      <c r="A38" s="49"/>
      <c r="B38" s="24" t="s">
        <v>71</v>
      </c>
      <c r="C38" s="24" t="s">
        <v>71</v>
      </c>
      <c r="D38" s="24" t="s">
        <v>71</v>
      </c>
      <c r="E38" s="24" t="s">
        <v>71</v>
      </c>
      <c r="F38" s="24" t="s">
        <v>71</v>
      </c>
      <c r="G38" s="24" t="s">
        <v>71</v>
      </c>
      <c r="H38" s="24" t="s">
        <v>71</v>
      </c>
      <c r="I38" s="24" t="s">
        <v>71</v>
      </c>
      <c r="J38" s="24" t="s">
        <v>71</v>
      </c>
      <c r="K38" s="24" t="s">
        <v>71</v>
      </c>
      <c r="L38" s="24" t="s">
        <v>71</v>
      </c>
      <c r="M38" s="24" t="s">
        <v>71</v>
      </c>
      <c r="N38" s="24" t="s">
        <v>71</v>
      </c>
      <c r="O38" s="24" t="s">
        <v>71</v>
      </c>
    </row>
    <row r="39" spans="1:15" ht="14" x14ac:dyDescent="0.25">
      <c r="A39" s="49"/>
      <c r="B39" s="24" t="s">
        <v>72</v>
      </c>
      <c r="C39" s="24" t="s">
        <v>72</v>
      </c>
      <c r="D39" s="24" t="s">
        <v>72</v>
      </c>
      <c r="E39" s="24" t="s">
        <v>72</v>
      </c>
      <c r="F39" s="24" t="s">
        <v>72</v>
      </c>
      <c r="G39" s="24" t="s">
        <v>72</v>
      </c>
      <c r="H39" s="24" t="s">
        <v>72</v>
      </c>
      <c r="I39" s="24" t="s">
        <v>72</v>
      </c>
      <c r="J39" s="24" t="s">
        <v>72</v>
      </c>
      <c r="K39" s="24" t="s">
        <v>72</v>
      </c>
      <c r="L39" s="24" t="s">
        <v>72</v>
      </c>
      <c r="M39" s="24" t="s">
        <v>72</v>
      </c>
      <c r="N39" s="24" t="s">
        <v>72</v>
      </c>
      <c r="O39" s="24" t="s">
        <v>72</v>
      </c>
    </row>
    <row r="40" spans="1:15" ht="14" x14ac:dyDescent="0.25">
      <c r="A40" s="49"/>
      <c r="B40" s="24" t="s">
        <v>73</v>
      </c>
      <c r="C40" s="24" t="s">
        <v>73</v>
      </c>
      <c r="D40" s="24" t="s">
        <v>73</v>
      </c>
      <c r="E40" s="24" t="s">
        <v>73</v>
      </c>
      <c r="F40" s="24" t="s">
        <v>73</v>
      </c>
      <c r="G40" s="24" t="s">
        <v>73</v>
      </c>
      <c r="H40" s="24" t="s">
        <v>73</v>
      </c>
      <c r="I40" s="24" t="s">
        <v>73</v>
      </c>
      <c r="J40" s="24" t="s">
        <v>73</v>
      </c>
      <c r="K40" s="24" t="s">
        <v>73</v>
      </c>
      <c r="L40" s="24" t="s">
        <v>73</v>
      </c>
      <c r="M40" s="24" t="s">
        <v>73</v>
      </c>
      <c r="N40" s="24" t="s">
        <v>73</v>
      </c>
      <c r="O40" s="24" t="s">
        <v>73</v>
      </c>
    </row>
    <row r="41" spans="1:15" ht="14" x14ac:dyDescent="0.25">
      <c r="A41" s="49"/>
      <c r="B41" s="24" t="s">
        <v>74</v>
      </c>
      <c r="C41" s="24" t="s">
        <v>74</v>
      </c>
      <c r="D41" s="24" t="s">
        <v>74</v>
      </c>
      <c r="E41" s="24" t="s">
        <v>74</v>
      </c>
      <c r="F41" s="24" t="s">
        <v>74</v>
      </c>
      <c r="G41" s="24" t="s">
        <v>74</v>
      </c>
      <c r="H41" s="24" t="s">
        <v>74</v>
      </c>
      <c r="I41" s="24" t="s">
        <v>74</v>
      </c>
      <c r="J41" s="24" t="s">
        <v>74</v>
      </c>
      <c r="K41" s="24" t="s">
        <v>74</v>
      </c>
      <c r="L41" s="24" t="s">
        <v>74</v>
      </c>
      <c r="M41" s="24" t="s">
        <v>74</v>
      </c>
      <c r="N41" s="24" t="s">
        <v>74</v>
      </c>
      <c r="O41" s="24" t="s">
        <v>74</v>
      </c>
    </row>
    <row r="42" spans="1:15" ht="14" x14ac:dyDescent="0.25">
      <c r="A42" s="49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s="31" customFormat="1" ht="14" x14ac:dyDescent="0.25">
      <c r="A43" s="38" t="s">
        <v>4</v>
      </c>
      <c r="B43" s="41" t="s">
        <v>21</v>
      </c>
      <c r="C43" s="41" t="s">
        <v>21</v>
      </c>
      <c r="D43" s="41" t="s">
        <v>22</v>
      </c>
      <c r="E43" s="41" t="str">
        <f>D43</f>
        <v>W555</v>
      </c>
      <c r="F43" s="41" t="s">
        <v>23</v>
      </c>
      <c r="G43" s="41" t="str">
        <f>F43</f>
        <v>W559</v>
      </c>
      <c r="H43" s="41" t="s">
        <v>24</v>
      </c>
      <c r="I43" s="41" t="s">
        <v>24</v>
      </c>
      <c r="J43" s="41" t="s">
        <v>30</v>
      </c>
      <c r="K43" s="41" t="str">
        <f>J43</f>
        <v>W573</v>
      </c>
      <c r="L43" s="41" t="s">
        <v>53</v>
      </c>
      <c r="M43" s="41" t="str">
        <f>L43</f>
        <v>W581</v>
      </c>
      <c r="N43" s="41" t="s">
        <v>25</v>
      </c>
      <c r="O43" s="41" t="str">
        <f>N43</f>
        <v>W587</v>
      </c>
    </row>
    <row r="44" spans="1:15" s="31" customFormat="1" ht="14" x14ac:dyDescent="0.25">
      <c r="A44" s="39" t="s">
        <v>34</v>
      </c>
      <c r="B44" s="42" t="s">
        <v>39</v>
      </c>
      <c r="C44" s="42" t="s">
        <v>39</v>
      </c>
      <c r="D44" s="42" t="s">
        <v>39</v>
      </c>
      <c r="E44" s="42" t="s">
        <v>39</v>
      </c>
      <c r="F44" s="42" t="s">
        <v>38</v>
      </c>
      <c r="G44" s="42" t="s">
        <v>38</v>
      </c>
      <c r="H44" s="42" t="s">
        <v>38</v>
      </c>
      <c r="I44" s="42" t="s">
        <v>38</v>
      </c>
      <c r="J44" s="42" t="s">
        <v>38</v>
      </c>
      <c r="K44" s="42" t="s">
        <v>38</v>
      </c>
      <c r="L44" s="42" t="s">
        <v>38</v>
      </c>
      <c r="M44" s="42" t="s">
        <v>38</v>
      </c>
      <c r="N44" s="42" t="s">
        <v>38</v>
      </c>
      <c r="O44" s="42" t="s">
        <v>38</v>
      </c>
    </row>
    <row r="45" spans="1:15" s="31" customFormat="1" ht="14" x14ac:dyDescent="0.25">
      <c r="A45" s="36" t="s">
        <v>5</v>
      </c>
      <c r="B45" s="45">
        <v>0.60416666666666663</v>
      </c>
      <c r="C45" s="45">
        <f>B45</f>
        <v>0.60416666666666663</v>
      </c>
      <c r="D45" s="43">
        <v>0.68402777777777779</v>
      </c>
      <c r="E45" s="43">
        <f>D45</f>
        <v>0.68402777777777779</v>
      </c>
      <c r="F45" s="43">
        <v>0.73333333333333339</v>
      </c>
      <c r="G45" s="43">
        <f>F45</f>
        <v>0.73333333333333339</v>
      </c>
      <c r="H45" s="43">
        <v>0.77013888888888893</v>
      </c>
      <c r="I45" s="43">
        <f>H45</f>
        <v>0.77013888888888893</v>
      </c>
      <c r="J45" s="43">
        <v>0.81319444444444444</v>
      </c>
      <c r="K45" s="43">
        <f>J45</f>
        <v>0.81319444444444444</v>
      </c>
      <c r="L45" s="43">
        <v>0.86875000000000002</v>
      </c>
      <c r="M45" s="43">
        <f>L45</f>
        <v>0.86875000000000002</v>
      </c>
      <c r="N45" s="43">
        <v>0.94166666666666676</v>
      </c>
      <c r="O45" s="43">
        <f>N45</f>
        <v>0.94166666666666676</v>
      </c>
    </row>
    <row r="46" spans="1:15" s="12" customFormat="1" ht="14" x14ac:dyDescent="0.25">
      <c r="A46" s="6" t="s">
        <v>33</v>
      </c>
      <c r="B46" s="46">
        <f t="shared" ref="B46:E46" si="4">MOD(B45+TIME(0,5,0),1)</f>
        <v>0.60763888888888884</v>
      </c>
      <c r="C46" s="46">
        <f t="shared" si="4"/>
        <v>0.60763888888888884</v>
      </c>
      <c r="D46" s="29">
        <f t="shared" si="4"/>
        <v>0.6875</v>
      </c>
      <c r="E46" s="29">
        <f t="shared" si="4"/>
        <v>0.6875</v>
      </c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1:15" s="12" customFormat="1" ht="14" x14ac:dyDescent="0.25">
      <c r="A47" s="6" t="s">
        <v>35</v>
      </c>
      <c r="B47" s="46"/>
      <c r="C47" s="46">
        <f>MOD(C46+TIME(0,7,0),1)</f>
        <v>0.61249999999999993</v>
      </c>
      <c r="D47" s="11"/>
      <c r="E47" s="11">
        <f>MOD(E46+TIME(0,7,0),1)</f>
        <v>0.69236111111111109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s="12" customFormat="1" ht="14" x14ac:dyDescent="0.25">
      <c r="A48" s="6" t="s">
        <v>36</v>
      </c>
      <c r="B48" s="46"/>
      <c r="C48" s="46">
        <f>MOD(C47+TIME(0,6,0),1)</f>
        <v>0.61666666666666659</v>
      </c>
      <c r="D48" s="11"/>
      <c r="E48" s="11">
        <f>MOD(E47+TIME(0,6,0),1)</f>
        <v>0.69652777777777775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s="12" customFormat="1" ht="14" x14ac:dyDescent="0.25">
      <c r="A49" s="6" t="s">
        <v>9</v>
      </c>
      <c r="B49" s="46"/>
      <c r="C49" s="46">
        <f>MOD(C48+TIME(0,10,0),1)</f>
        <v>0.62361111111111101</v>
      </c>
      <c r="D49" s="11"/>
      <c r="E49" s="11">
        <f>MOD(E48+TIME(0,10,0),1)</f>
        <v>0.70347222222222217</v>
      </c>
      <c r="F49" s="11">
        <f t="shared" ref="F49:M49" si="5">MOD(F45+TIME(0,5,0),1)</f>
        <v>0.7368055555555556</v>
      </c>
      <c r="G49" s="11">
        <f t="shared" si="5"/>
        <v>0.7368055555555556</v>
      </c>
      <c r="H49" s="11">
        <f t="shared" si="5"/>
        <v>0.77361111111111114</v>
      </c>
      <c r="I49" s="11">
        <f t="shared" si="5"/>
        <v>0.77361111111111114</v>
      </c>
      <c r="J49" s="11">
        <f t="shared" si="5"/>
        <v>0.81666666666666665</v>
      </c>
      <c r="K49" s="11">
        <f t="shared" si="5"/>
        <v>0.81666666666666665</v>
      </c>
      <c r="L49" s="11">
        <f t="shared" si="5"/>
        <v>0.87222222222222223</v>
      </c>
      <c r="M49" s="11">
        <f t="shared" si="5"/>
        <v>0.87222222222222223</v>
      </c>
      <c r="N49" s="11">
        <f>MOD(N45+TIME(0,5,0),1)</f>
        <v>0.94513888888888897</v>
      </c>
      <c r="O49" s="11">
        <f>MOD(O45+TIME(0,5,0),1)</f>
        <v>0.94513888888888897</v>
      </c>
    </row>
    <row r="50" spans="1:15" s="12" customFormat="1" ht="14" x14ac:dyDescent="0.25">
      <c r="A50" s="6" t="s">
        <v>10</v>
      </c>
      <c r="B50" s="46"/>
      <c r="C50" s="46">
        <f>MOD(C49+TIME(0,10,0),1)</f>
        <v>0.63055555555555542</v>
      </c>
      <c r="D50" s="11"/>
      <c r="E50" s="11">
        <f>MOD(E49+TIME(0,10,0),1)</f>
        <v>0.71041666666666659</v>
      </c>
      <c r="F50" s="11"/>
      <c r="G50" s="11">
        <f>MOD(G49+TIME(0,14,0),1)</f>
        <v>0.74652777777777779</v>
      </c>
      <c r="H50" s="11"/>
      <c r="I50" s="11">
        <f>MOD(I49+TIME(0,14,0),1)</f>
        <v>0.78333333333333333</v>
      </c>
      <c r="J50" s="11"/>
      <c r="K50" s="11">
        <f>MOD(K49+TIME(0,14,0),1)</f>
        <v>0.82638888888888884</v>
      </c>
      <c r="L50" s="11"/>
      <c r="M50" s="11">
        <f>MOD(M49+TIME(0,14,0),1)</f>
        <v>0.88194444444444442</v>
      </c>
      <c r="N50" s="11"/>
      <c r="O50" s="11">
        <f>MOD(O49+TIME(0,14,0),1)</f>
        <v>0.95486111111111116</v>
      </c>
    </row>
    <row r="51" spans="1:15" s="12" customFormat="1" ht="14" x14ac:dyDescent="0.25">
      <c r="A51" s="6" t="s">
        <v>11</v>
      </c>
      <c r="B51" s="46"/>
      <c r="C51" s="46">
        <f>MOD(C50+TIME(0,7,0),1)</f>
        <v>0.63541666666666652</v>
      </c>
      <c r="D51" s="11"/>
      <c r="E51" s="11">
        <f>MOD(E50+TIME(0,7,0),1)</f>
        <v>0.71527777777777768</v>
      </c>
      <c r="F51" s="11"/>
      <c r="G51" s="11">
        <f>MOD(G50+TIME(0,8,0),1)</f>
        <v>0.75208333333333333</v>
      </c>
      <c r="H51" s="11"/>
      <c r="I51" s="11">
        <f>MOD(I50+TIME(0,8,0),1)</f>
        <v>0.78888888888888886</v>
      </c>
      <c r="J51" s="11"/>
      <c r="K51" s="11">
        <f>MOD(K50+TIME(0,8,0),1)</f>
        <v>0.83194444444444438</v>
      </c>
      <c r="L51" s="11"/>
      <c r="M51" s="11">
        <f>MOD(M50+TIME(0,8,0),1)</f>
        <v>0.88749999999999996</v>
      </c>
      <c r="N51" s="11"/>
      <c r="O51" s="11">
        <f>MOD(O50+TIME(0,8,0),1)</f>
        <v>0.9604166666666667</v>
      </c>
    </row>
    <row r="52" spans="1:15" s="12" customFormat="1" ht="14" x14ac:dyDescent="0.25">
      <c r="A52" s="6" t="s">
        <v>12</v>
      </c>
      <c r="B52" s="46">
        <f>MOD(B46+TIME(0,48,0),1)</f>
        <v>0.64097222222222217</v>
      </c>
      <c r="C52" s="46">
        <f>MOD(C51+TIME(0,15,0),1)</f>
        <v>0.64583333333333315</v>
      </c>
      <c r="D52" s="11">
        <f>MOD(D46+TIME(0,48,0),1)</f>
        <v>0.72083333333333333</v>
      </c>
      <c r="E52" s="11">
        <f>MOD(E51+TIME(0,15,0),1)</f>
        <v>0.72569444444444431</v>
      </c>
      <c r="F52" s="11">
        <f>MOD(F49+TIME(0,28,0),1)</f>
        <v>0.75625000000000009</v>
      </c>
      <c r="G52" s="11">
        <f>MOD(G51+TIME(0,13,0),1)</f>
        <v>0.76111111111111107</v>
      </c>
      <c r="H52" s="11">
        <f>MOD(H49+TIME(0,28,0),1)</f>
        <v>0.79305555555555562</v>
      </c>
      <c r="I52" s="11">
        <f>MOD(I51+TIME(0,13,0),1)</f>
        <v>0.79791666666666661</v>
      </c>
      <c r="J52" s="11">
        <f>MOD(J49+TIME(0,28,0),1)</f>
        <v>0.83611111111111114</v>
      </c>
      <c r="K52" s="11">
        <f>MOD(K51+TIME(0,13,0),1)</f>
        <v>0.84097222222222212</v>
      </c>
      <c r="L52" s="11">
        <f>MOD(L49+TIME(0,28,0),1)</f>
        <v>0.89166666666666672</v>
      </c>
      <c r="M52" s="11">
        <f>MOD(M51+TIME(0,13,0),1)</f>
        <v>0.8965277777777777</v>
      </c>
      <c r="N52" s="11">
        <f>MOD(N49+TIME(0,28,0),1)</f>
        <v>0.96458333333333346</v>
      </c>
      <c r="O52" s="11">
        <f>MOD(O51+TIME(0,13,0),1)</f>
        <v>0.96944444444444444</v>
      </c>
    </row>
    <row r="53" spans="1:15" s="12" customFormat="1" ht="14" x14ac:dyDescent="0.25">
      <c r="A53" s="19" t="s">
        <v>13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s="12" customFormat="1" ht="14" x14ac:dyDescent="0.25">
      <c r="B54" s="21"/>
      <c r="D54" s="21"/>
    </row>
    <row r="55" spans="1:15" s="12" customFormat="1" x14ac:dyDescent="0.25"/>
    <row r="56" spans="1:15" s="12" customFormat="1" ht="14" x14ac:dyDescent="0.25">
      <c r="A56" s="3" t="s">
        <v>0</v>
      </c>
      <c r="B56" s="15" t="s">
        <v>15</v>
      </c>
      <c r="C56" s="15" t="s">
        <v>15</v>
      </c>
    </row>
    <row r="57" spans="1:15" s="12" customFormat="1" ht="14" x14ac:dyDescent="0.25">
      <c r="A57" s="4" t="s">
        <v>2</v>
      </c>
      <c r="B57" s="17" t="s">
        <v>51</v>
      </c>
      <c r="C57" s="17" t="s">
        <v>51</v>
      </c>
    </row>
    <row r="58" spans="1:15" s="12" customFormat="1" ht="14" x14ac:dyDescent="0.25">
      <c r="A58" s="5" t="s">
        <v>3</v>
      </c>
      <c r="B58" s="28">
        <v>1</v>
      </c>
      <c r="C58" s="28">
        <v>1</v>
      </c>
      <c r="D58" s="31"/>
    </row>
    <row r="59" spans="1:15" ht="14" x14ac:dyDescent="0.25">
      <c r="A59" s="48" t="s">
        <v>75</v>
      </c>
      <c r="B59" s="23" t="s">
        <v>14</v>
      </c>
      <c r="C59" s="23" t="s">
        <v>14</v>
      </c>
      <c r="D59" s="31"/>
    </row>
    <row r="60" spans="1:15" ht="14" x14ac:dyDescent="0.25">
      <c r="A60" s="49"/>
      <c r="B60" s="24" t="s">
        <v>71</v>
      </c>
      <c r="C60" s="24" t="s">
        <v>71</v>
      </c>
      <c r="D60" s="31"/>
    </row>
    <row r="61" spans="1:15" ht="14" x14ac:dyDescent="0.25">
      <c r="A61" s="49"/>
      <c r="B61" s="24" t="s">
        <v>72</v>
      </c>
      <c r="C61" s="24" t="s">
        <v>72</v>
      </c>
      <c r="D61" s="31"/>
    </row>
    <row r="62" spans="1:15" ht="14" x14ac:dyDescent="0.25">
      <c r="A62" s="49"/>
      <c r="B62" s="24" t="s">
        <v>73</v>
      </c>
      <c r="C62" s="24" t="s">
        <v>73</v>
      </c>
      <c r="D62" s="31"/>
    </row>
    <row r="63" spans="1:15" ht="14" x14ac:dyDescent="0.25">
      <c r="A63" s="49"/>
      <c r="B63" s="24" t="s">
        <v>74</v>
      </c>
      <c r="C63" s="24" t="s">
        <v>74</v>
      </c>
      <c r="D63" s="31"/>
    </row>
    <row r="64" spans="1:15" ht="14" x14ac:dyDescent="0.25">
      <c r="A64" s="49"/>
      <c r="B64" s="44" t="s">
        <v>14</v>
      </c>
      <c r="C64" s="44" t="s">
        <v>14</v>
      </c>
      <c r="D64" s="31"/>
    </row>
    <row r="65" spans="1:21" s="31" customFormat="1" ht="14" x14ac:dyDescent="0.25">
      <c r="A65" s="38" t="s">
        <v>4</v>
      </c>
      <c r="B65" s="41" t="s">
        <v>26</v>
      </c>
      <c r="C65" s="41" t="s">
        <v>27</v>
      </c>
    </row>
    <row r="66" spans="1:21" s="31" customFormat="1" ht="14" x14ac:dyDescent="0.25">
      <c r="A66" s="39" t="s">
        <v>34</v>
      </c>
      <c r="B66" s="42" t="s">
        <v>38</v>
      </c>
      <c r="C66" s="42" t="s">
        <v>38</v>
      </c>
    </row>
    <row r="67" spans="1:21" s="31" customFormat="1" ht="14" x14ac:dyDescent="0.25">
      <c r="A67" s="36" t="s">
        <v>5</v>
      </c>
      <c r="B67" s="43">
        <v>2.4999999999999998E-2</v>
      </c>
      <c r="C67" s="45">
        <v>0.11319444444444444</v>
      </c>
    </row>
    <row r="68" spans="1:21" s="12" customFormat="1" ht="14" x14ac:dyDescent="0.25">
      <c r="A68" s="6" t="s">
        <v>33</v>
      </c>
      <c r="B68" s="29"/>
      <c r="C68" s="46"/>
      <c r="D68" s="31"/>
    </row>
    <row r="69" spans="1:21" s="12" customFormat="1" ht="14" x14ac:dyDescent="0.25">
      <c r="A69" s="6" t="s">
        <v>35</v>
      </c>
      <c r="B69" s="11"/>
      <c r="C69" s="46"/>
    </row>
    <row r="70" spans="1:21" s="12" customFormat="1" ht="14" x14ac:dyDescent="0.25">
      <c r="A70" s="6" t="s">
        <v>36</v>
      </c>
      <c r="B70" s="11"/>
      <c r="C70" s="46"/>
    </row>
    <row r="71" spans="1:21" s="12" customFormat="1" ht="14" x14ac:dyDescent="0.25">
      <c r="A71" s="6" t="s">
        <v>9</v>
      </c>
      <c r="B71" s="11">
        <f>MOD(B67+TIME(0,5,0),1)</f>
        <v>2.8472222222222218E-2</v>
      </c>
      <c r="C71" s="46">
        <f>MOD(C67+TIME(0,5,0),1)</f>
        <v>0.11666666666666667</v>
      </c>
    </row>
    <row r="72" spans="1:21" s="12" customFormat="1" ht="14" x14ac:dyDescent="0.25">
      <c r="A72" s="6" t="s">
        <v>10</v>
      </c>
      <c r="B72" s="11">
        <f>MOD(B71+TIME(0,14,0),1)</f>
        <v>3.8194444444444441E-2</v>
      </c>
      <c r="C72" s="46">
        <f>MOD(C71+TIME(0,14,0),1)</f>
        <v>0.12638888888888888</v>
      </c>
    </row>
    <row r="73" spans="1:21" s="12" customFormat="1" ht="14" x14ac:dyDescent="0.25">
      <c r="A73" s="6" t="s">
        <v>11</v>
      </c>
      <c r="B73" s="11">
        <f>MOD(B72+TIME(0,8,0),1)</f>
        <v>4.3749999999999997E-2</v>
      </c>
      <c r="C73" s="46">
        <f>MOD(C72+TIME(0,8,0),1)</f>
        <v>0.13194444444444445</v>
      </c>
    </row>
    <row r="74" spans="1:21" s="12" customFormat="1" ht="14" x14ac:dyDescent="0.25">
      <c r="A74" s="6" t="s">
        <v>12</v>
      </c>
      <c r="B74" s="11">
        <f>MOD(B73+TIME(0,13,0),1)</f>
        <v>5.2777777777777778E-2</v>
      </c>
      <c r="C74" s="46">
        <f>MOD(C73+TIME(0,13,0),1)</f>
        <v>0.14097222222222222</v>
      </c>
    </row>
    <row r="75" spans="1:21" s="12" customFormat="1" ht="14" x14ac:dyDescent="0.25">
      <c r="A75" s="19" t="s">
        <v>13</v>
      </c>
      <c r="B75" s="10"/>
      <c r="C75" s="10"/>
    </row>
    <row r="76" spans="1:21" s="12" customFormat="1" ht="14" x14ac:dyDescent="0.25">
      <c r="A76" s="20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</row>
    <row r="77" spans="1:21" s="12" customFormat="1" ht="14" x14ac:dyDescent="0.25">
      <c r="A77" s="20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</row>
    <row r="78" spans="1:21" s="12" customFormat="1" ht="14" x14ac:dyDescent="0.25">
      <c r="A78" s="20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</row>
    <row r="79" spans="1:21" s="12" customFormat="1" ht="15.5" x14ac:dyDescent="0.35">
      <c r="A79" s="22" t="s">
        <v>50</v>
      </c>
    </row>
    <row r="80" spans="1:21" s="12" customFormat="1" ht="15.5" x14ac:dyDescent="0.25">
      <c r="A80" s="55" t="s">
        <v>7</v>
      </c>
      <c r="B80" s="55"/>
      <c r="C80" s="55"/>
      <c r="D80" s="55"/>
      <c r="E80" s="55"/>
      <c r="F80" s="55"/>
      <c r="G80" s="55"/>
    </row>
    <row r="81" spans="1:15" s="12" customFormat="1" ht="15.5" x14ac:dyDescent="0.25">
      <c r="A81" s="55" t="s">
        <v>8</v>
      </c>
      <c r="B81" s="55"/>
      <c r="C81" s="55"/>
      <c r="D81" s="55"/>
      <c r="E81" s="55"/>
      <c r="F81" s="55"/>
      <c r="G81" s="55"/>
    </row>
    <row r="82" spans="1:15" s="12" customFormat="1" ht="15.5" x14ac:dyDescent="0.25">
      <c r="A82" s="55" t="s">
        <v>48</v>
      </c>
      <c r="B82" s="55"/>
      <c r="C82" s="55"/>
      <c r="D82" s="55"/>
      <c r="E82" s="55"/>
      <c r="F82" s="55"/>
      <c r="G82" s="55"/>
    </row>
    <row r="83" spans="1:15" s="12" customFormat="1" ht="15.5" x14ac:dyDescent="0.25">
      <c r="A83" s="55" t="s">
        <v>49</v>
      </c>
      <c r="B83" s="55"/>
      <c r="C83" s="55"/>
      <c r="D83" s="55"/>
      <c r="E83" s="55"/>
      <c r="F83" s="55"/>
      <c r="G83" s="55"/>
    </row>
    <row r="84" spans="1:15" s="12" customFormat="1" ht="15.65" customHeight="1" x14ac:dyDescent="0.25">
      <c r="A84" s="55"/>
      <c r="B84" s="55"/>
      <c r="C84" s="55"/>
      <c r="D84" s="55"/>
      <c r="E84" s="55"/>
      <c r="F84" s="55"/>
      <c r="G84" s="55"/>
    </row>
    <row r="85" spans="1:15" s="12" customFormat="1" ht="15.65" customHeight="1" x14ac:dyDescent="0.25">
      <c r="A85" s="7" t="s">
        <v>1</v>
      </c>
      <c r="B85" s="8" t="s">
        <v>67</v>
      </c>
      <c r="C85" s="9"/>
      <c r="D85" s="9"/>
      <c r="E85" s="9"/>
      <c r="F85" s="9"/>
      <c r="G85" s="9"/>
    </row>
    <row r="86" spans="1:15" s="12" customFormat="1" ht="15.65" customHeight="1" x14ac:dyDescent="0.25"/>
    <row r="87" spans="1:15" s="12" customFormat="1" ht="14" x14ac:dyDescent="0.25">
      <c r="A87" s="3" t="s">
        <v>0</v>
      </c>
      <c r="B87" s="15" t="s">
        <v>15</v>
      </c>
      <c r="C87" s="25" t="s">
        <v>15</v>
      </c>
      <c r="D87" s="15" t="s">
        <v>16</v>
      </c>
      <c r="E87" s="15" t="s">
        <v>15</v>
      </c>
      <c r="F87" s="15" t="s">
        <v>16</v>
      </c>
      <c r="G87" s="15" t="s">
        <v>15</v>
      </c>
      <c r="H87" s="15" t="s">
        <v>16</v>
      </c>
      <c r="I87" s="15" t="s">
        <v>15</v>
      </c>
      <c r="J87" s="15" t="s">
        <v>16</v>
      </c>
      <c r="K87" s="15" t="s">
        <v>15</v>
      </c>
      <c r="L87" s="15" t="s">
        <v>16</v>
      </c>
      <c r="M87" s="15" t="s">
        <v>45</v>
      </c>
      <c r="N87" s="25" t="s">
        <v>47</v>
      </c>
      <c r="O87" s="15" t="s">
        <v>46</v>
      </c>
    </row>
    <row r="88" spans="1:15" s="12" customFormat="1" ht="14" x14ac:dyDescent="0.25">
      <c r="A88" s="4" t="s">
        <v>2</v>
      </c>
      <c r="B88" s="17" t="s">
        <v>51</v>
      </c>
      <c r="C88" s="27" t="s">
        <v>51</v>
      </c>
      <c r="D88" s="17" t="s">
        <v>32</v>
      </c>
      <c r="E88" s="17" t="s">
        <v>51</v>
      </c>
      <c r="F88" s="17" t="s">
        <v>32</v>
      </c>
      <c r="G88" s="17" t="s">
        <v>51</v>
      </c>
      <c r="H88" s="17" t="s">
        <v>32</v>
      </c>
      <c r="I88" s="17" t="s">
        <v>51</v>
      </c>
      <c r="J88" s="17" t="s">
        <v>32</v>
      </c>
      <c r="K88" s="17" t="s">
        <v>51</v>
      </c>
      <c r="L88" s="17" t="s">
        <v>32</v>
      </c>
      <c r="M88" s="17" t="s">
        <v>51</v>
      </c>
      <c r="N88" s="26" t="s">
        <v>17</v>
      </c>
      <c r="O88" s="17" t="s">
        <v>41</v>
      </c>
    </row>
    <row r="89" spans="1:15" s="12" customFormat="1" ht="14" x14ac:dyDescent="0.25">
      <c r="A89" s="5" t="s">
        <v>3</v>
      </c>
      <c r="B89" s="18">
        <v>1</v>
      </c>
      <c r="C89" s="28">
        <v>1</v>
      </c>
      <c r="D89" s="18">
        <v>1</v>
      </c>
      <c r="E89" s="18">
        <v>1</v>
      </c>
      <c r="F89" s="18">
        <v>1</v>
      </c>
      <c r="G89" s="18">
        <v>1</v>
      </c>
      <c r="H89" s="14">
        <v>1</v>
      </c>
      <c r="I89" s="18">
        <v>1</v>
      </c>
      <c r="J89" s="18">
        <v>1</v>
      </c>
      <c r="K89" s="18">
        <v>1</v>
      </c>
      <c r="L89" s="18">
        <v>1</v>
      </c>
      <c r="M89" s="18">
        <v>1</v>
      </c>
      <c r="N89" s="28">
        <v>1</v>
      </c>
      <c r="O89" s="18">
        <v>1</v>
      </c>
    </row>
    <row r="90" spans="1:15" ht="13.75" customHeight="1" x14ac:dyDescent="0.25">
      <c r="A90" s="48" t="s">
        <v>75</v>
      </c>
      <c r="B90" s="23" t="s">
        <v>70</v>
      </c>
      <c r="C90" s="23" t="s">
        <v>70</v>
      </c>
      <c r="D90" s="23" t="s">
        <v>70</v>
      </c>
      <c r="E90" s="23" t="s">
        <v>70</v>
      </c>
      <c r="F90" s="23" t="s">
        <v>70</v>
      </c>
      <c r="G90" s="23" t="s">
        <v>70</v>
      </c>
      <c r="H90" s="23" t="s">
        <v>70</v>
      </c>
      <c r="I90" s="23" t="s">
        <v>70</v>
      </c>
      <c r="J90" s="23" t="s">
        <v>70</v>
      </c>
      <c r="K90" s="23" t="s">
        <v>70</v>
      </c>
      <c r="L90" s="23" t="s">
        <v>70</v>
      </c>
      <c r="M90" s="23" t="s">
        <v>70</v>
      </c>
      <c r="N90" s="23" t="s">
        <v>70</v>
      </c>
      <c r="O90" s="23" t="s">
        <v>70</v>
      </c>
    </row>
    <row r="91" spans="1:15" ht="13.75" customHeight="1" x14ac:dyDescent="0.25">
      <c r="A91" s="49"/>
      <c r="B91" s="24" t="s">
        <v>71</v>
      </c>
      <c r="C91" s="24" t="s">
        <v>71</v>
      </c>
      <c r="D91" s="24" t="s">
        <v>71</v>
      </c>
      <c r="E91" s="24" t="s">
        <v>71</v>
      </c>
      <c r="F91" s="24" t="s">
        <v>71</v>
      </c>
      <c r="G91" s="24" t="s">
        <v>71</v>
      </c>
      <c r="H91" s="24" t="s">
        <v>71</v>
      </c>
      <c r="I91" s="24" t="s">
        <v>71</v>
      </c>
      <c r="J91" s="24" t="s">
        <v>71</v>
      </c>
      <c r="K91" s="24" t="s">
        <v>71</v>
      </c>
      <c r="L91" s="24" t="s">
        <v>71</v>
      </c>
      <c r="M91" s="24" t="s">
        <v>71</v>
      </c>
      <c r="N91" s="24" t="s">
        <v>71</v>
      </c>
      <c r="O91" s="24" t="s">
        <v>71</v>
      </c>
    </row>
    <row r="92" spans="1:15" ht="13.75" customHeight="1" x14ac:dyDescent="0.25">
      <c r="A92" s="49"/>
      <c r="B92" s="24" t="s">
        <v>72</v>
      </c>
      <c r="C92" s="24" t="s">
        <v>72</v>
      </c>
      <c r="D92" s="24" t="s">
        <v>72</v>
      </c>
      <c r="E92" s="24" t="s">
        <v>72</v>
      </c>
      <c r="F92" s="24" t="s">
        <v>72</v>
      </c>
      <c r="G92" s="24" t="s">
        <v>72</v>
      </c>
      <c r="H92" s="24" t="s">
        <v>72</v>
      </c>
      <c r="I92" s="24" t="s">
        <v>72</v>
      </c>
      <c r="J92" s="24" t="s">
        <v>72</v>
      </c>
      <c r="K92" s="24" t="s">
        <v>72</v>
      </c>
      <c r="L92" s="24" t="s">
        <v>72</v>
      </c>
      <c r="M92" s="24" t="s">
        <v>72</v>
      </c>
      <c r="N92" s="24" t="s">
        <v>72</v>
      </c>
      <c r="O92" s="24" t="s">
        <v>72</v>
      </c>
    </row>
    <row r="93" spans="1:15" ht="13.75" customHeight="1" x14ac:dyDescent="0.25">
      <c r="A93" s="49"/>
      <c r="B93" s="24" t="s">
        <v>73</v>
      </c>
      <c r="C93" s="24" t="s">
        <v>73</v>
      </c>
      <c r="D93" s="24" t="s">
        <v>73</v>
      </c>
      <c r="E93" s="24" t="s">
        <v>73</v>
      </c>
      <c r="F93" s="24" t="s">
        <v>73</v>
      </c>
      <c r="G93" s="24" t="s">
        <v>73</v>
      </c>
      <c r="H93" s="24" t="s">
        <v>73</v>
      </c>
      <c r="I93" s="24" t="s">
        <v>73</v>
      </c>
      <c r="J93" s="24" t="s">
        <v>73</v>
      </c>
      <c r="K93" s="24" t="s">
        <v>73</v>
      </c>
      <c r="L93" s="24" t="s">
        <v>73</v>
      </c>
      <c r="M93" s="24" t="s">
        <v>73</v>
      </c>
      <c r="N93" s="24" t="s">
        <v>73</v>
      </c>
      <c r="O93" s="24" t="s">
        <v>73</v>
      </c>
    </row>
    <row r="94" spans="1:15" ht="14" x14ac:dyDescent="0.25">
      <c r="A94" s="49"/>
      <c r="B94" s="24" t="s">
        <v>74</v>
      </c>
      <c r="C94" s="24" t="s">
        <v>74</v>
      </c>
      <c r="D94" s="24" t="s">
        <v>74</v>
      </c>
      <c r="E94" s="24" t="s">
        <v>74</v>
      </c>
      <c r="F94" s="24" t="s">
        <v>74</v>
      </c>
      <c r="G94" s="24" t="s">
        <v>74</v>
      </c>
      <c r="H94" s="24" t="s">
        <v>74</v>
      </c>
      <c r="I94" s="24" t="s">
        <v>74</v>
      </c>
      <c r="J94" s="24" t="s">
        <v>74</v>
      </c>
      <c r="K94" s="24" t="s">
        <v>74</v>
      </c>
      <c r="L94" s="24" t="s">
        <v>74</v>
      </c>
      <c r="M94" s="24" t="s">
        <v>74</v>
      </c>
      <c r="N94" s="24" t="s">
        <v>74</v>
      </c>
      <c r="O94" s="24" t="s">
        <v>74</v>
      </c>
    </row>
    <row r="95" spans="1:15" ht="14" x14ac:dyDescent="0.25">
      <c r="A95" s="50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</row>
    <row r="96" spans="1:15" s="12" customFormat="1" ht="14" x14ac:dyDescent="0.25">
      <c r="A96" s="6" t="s">
        <v>13</v>
      </c>
      <c r="B96" s="11"/>
      <c r="C96" s="29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29"/>
      <c r="O96" s="11"/>
    </row>
    <row r="97" spans="1:16" s="12" customFormat="1" ht="14" x14ac:dyDescent="0.25">
      <c r="A97" s="6" t="s">
        <v>12</v>
      </c>
      <c r="B97" s="11">
        <f>MOD(B98-TIME(0,12,0),1)</f>
        <v>0.11736111111111111</v>
      </c>
      <c r="C97" s="29">
        <f>MOD(C98-TIME(0,12,0),1)</f>
        <v>0.16944444444444443</v>
      </c>
      <c r="D97" s="11">
        <f>MOD(D100-TIME(0,28,0),1)</f>
        <v>0.17222222222222222</v>
      </c>
      <c r="E97" s="11">
        <f>MOD(E98-TIME(0,12,0),1)</f>
        <v>0.20486111111111113</v>
      </c>
      <c r="F97" s="11">
        <f>MOD(F100-TIME(0,28,0),1)</f>
        <v>0.20763888888888893</v>
      </c>
      <c r="G97" s="11">
        <f>MOD(G98-TIME(0,12,0),1)</f>
        <v>0.22638888888888892</v>
      </c>
      <c r="H97" s="11">
        <f>MOD(H100-TIME(0,28,0),1)</f>
        <v>0.22916666666666669</v>
      </c>
      <c r="I97" s="11">
        <f>MOD(I98-TIME(0,12,0),1)</f>
        <v>0.24652777777777782</v>
      </c>
      <c r="J97" s="11">
        <f>MOD(J100-TIME(0,28,0),1)</f>
        <v>0.24930555555555561</v>
      </c>
      <c r="K97" s="11">
        <f>MOD(K98-TIME(0,12,0),1)</f>
        <v>0.30069444444444443</v>
      </c>
      <c r="L97" s="11">
        <f>MOD(L100-TIME(0,28,0),1)</f>
        <v>0.30347222222222225</v>
      </c>
      <c r="M97" s="11">
        <f>MOD(M98-TIME(0,12,0),1)</f>
        <v>0.38055555555555559</v>
      </c>
      <c r="N97" s="29">
        <f>MOD(N103-TIME(0,48,0),1)</f>
        <v>0.38611111111111113</v>
      </c>
      <c r="O97" s="11"/>
    </row>
    <row r="98" spans="1:16" s="12" customFormat="1" ht="14" x14ac:dyDescent="0.25">
      <c r="A98" s="6" t="s">
        <v>11</v>
      </c>
      <c r="B98" s="11">
        <f>MOD(B99-TIME(0,7,0),1)</f>
        <v>0.12569444444444444</v>
      </c>
      <c r="C98" s="29">
        <f>MOD(C99-TIME(0,7,0),1)</f>
        <v>0.17777777777777776</v>
      </c>
      <c r="D98" s="11"/>
      <c r="E98" s="11">
        <f>MOD(E99-TIME(0,7,0),1)</f>
        <v>0.21319444444444446</v>
      </c>
      <c r="F98" s="11"/>
      <c r="G98" s="11">
        <f>MOD(G99-TIME(0,7,0),1)</f>
        <v>0.23472222222222225</v>
      </c>
      <c r="H98" s="11"/>
      <c r="I98" s="11">
        <f>MOD(I99-TIME(0,7,0),1)</f>
        <v>0.25486111111111115</v>
      </c>
      <c r="J98" s="11"/>
      <c r="K98" s="11">
        <f>MOD(K99-TIME(0,7,0),1)</f>
        <v>0.30902777777777779</v>
      </c>
      <c r="L98" s="11"/>
      <c r="M98" s="11">
        <f>MOD(M99-TIME(0,8,0),1)</f>
        <v>0.38888888888888895</v>
      </c>
      <c r="N98" s="29"/>
      <c r="O98" s="11"/>
    </row>
    <row r="99" spans="1:16" s="12" customFormat="1" ht="14" x14ac:dyDescent="0.25">
      <c r="A99" s="6" t="s">
        <v>10</v>
      </c>
      <c r="B99" s="11">
        <f>MOD(B100-TIME(0,13,0),1)</f>
        <v>0.13055555555555556</v>
      </c>
      <c r="C99" s="29">
        <f>MOD(C100-TIME(0,13,0),1)</f>
        <v>0.18263888888888888</v>
      </c>
      <c r="D99" s="11"/>
      <c r="E99" s="11">
        <f>MOD(E100-TIME(0,13,0),1)</f>
        <v>0.21805555555555559</v>
      </c>
      <c r="F99" s="11"/>
      <c r="G99" s="11">
        <f>MOD(G100-TIME(0,13,0),1)</f>
        <v>0.23958333333333337</v>
      </c>
      <c r="H99" s="11"/>
      <c r="I99" s="11">
        <f>MOD(I100-TIME(0,13,0),1)</f>
        <v>0.25972222222222224</v>
      </c>
      <c r="J99" s="11"/>
      <c r="K99" s="11">
        <f>MOD(K100-TIME(0,13,0),1)</f>
        <v>0.31388888888888888</v>
      </c>
      <c r="L99" s="11"/>
      <c r="M99" s="11">
        <f>MOD(M100-TIME(0,12,0),1)</f>
        <v>0.39444444444444449</v>
      </c>
      <c r="N99" s="29"/>
      <c r="O99" s="11"/>
    </row>
    <row r="100" spans="1:16" s="12" customFormat="1" ht="14" x14ac:dyDescent="0.25">
      <c r="A100" s="6" t="s">
        <v>9</v>
      </c>
      <c r="B100" s="11">
        <f>MOD(B106-TIME(0,10,0),1)</f>
        <v>0.13958333333333334</v>
      </c>
      <c r="C100" s="29">
        <f>MOD(C106-TIME(0,10,0),1)</f>
        <v>0.19166666666666665</v>
      </c>
      <c r="D100" s="11">
        <f>MOD(D106-TIME(0,10,0),1)</f>
        <v>0.19166666666666665</v>
      </c>
      <c r="E100" s="11">
        <f>MOD(E106-TIME(0,10,0),1)</f>
        <v>0.22708333333333336</v>
      </c>
      <c r="F100" s="11">
        <f t="shared" ref="F100:L100" si="6">MOD(F106-TIME(0,10,0),1)</f>
        <v>0.22708333333333336</v>
      </c>
      <c r="G100" s="11">
        <f>MOD(G106-TIME(0,10,0),1)</f>
        <v>0.24861111111111114</v>
      </c>
      <c r="H100" s="11">
        <f t="shared" si="6"/>
        <v>0.24861111111111114</v>
      </c>
      <c r="I100" s="11">
        <f>MOD(I106-TIME(0,10,0),1)</f>
        <v>0.26875000000000004</v>
      </c>
      <c r="J100" s="11">
        <f t="shared" si="6"/>
        <v>0.26875000000000004</v>
      </c>
      <c r="K100" s="11">
        <f>MOD(K106-TIME(0,10,0),1)</f>
        <v>0.32291666666666669</v>
      </c>
      <c r="L100" s="11">
        <f t="shared" si="6"/>
        <v>0.32291666666666669</v>
      </c>
      <c r="M100" s="11">
        <f>MOD(M101-TIME(0,8,0),1)</f>
        <v>0.40277777777777785</v>
      </c>
      <c r="N100" s="29"/>
      <c r="O100" s="11">
        <f>MOD(O101-TIME(0,8,0),1)</f>
        <v>0.44444444444444448</v>
      </c>
    </row>
    <row r="101" spans="1:16" s="12" customFormat="1" ht="14" x14ac:dyDescent="0.25">
      <c r="A101" s="6" t="s">
        <v>36</v>
      </c>
      <c r="B101" s="32"/>
      <c r="C101" s="32"/>
      <c r="D101" s="32"/>
      <c r="E101" s="32"/>
      <c r="F101" s="32"/>
      <c r="G101" s="32"/>
      <c r="H101" s="32"/>
      <c r="I101" s="29"/>
      <c r="J101" s="29"/>
      <c r="K101" s="29"/>
      <c r="L101" s="29"/>
      <c r="M101" s="29">
        <f>MOD(M102-TIME(0,6,0),1)</f>
        <v>0.40833333333333338</v>
      </c>
      <c r="N101" s="29"/>
      <c r="O101" s="29">
        <f>MOD(O102-TIME(0,6,0),1)</f>
        <v>0.45</v>
      </c>
      <c r="P101" s="31"/>
    </row>
    <row r="102" spans="1:16" s="12" customFormat="1" ht="14" x14ac:dyDescent="0.25">
      <c r="A102" s="6" t="s">
        <v>35</v>
      </c>
      <c r="B102" s="32"/>
      <c r="C102" s="32"/>
      <c r="D102" s="32"/>
      <c r="E102" s="32"/>
      <c r="F102" s="32"/>
      <c r="G102" s="32"/>
      <c r="H102" s="32"/>
      <c r="I102" s="29"/>
      <c r="J102" s="29"/>
      <c r="K102" s="29"/>
      <c r="L102" s="29"/>
      <c r="M102" s="29">
        <f>MOD(M103-TIME(0,10,0),1)</f>
        <v>0.41250000000000003</v>
      </c>
      <c r="N102" s="29"/>
      <c r="O102" s="29">
        <f>MOD(O103-TIME(0,10,0),1)</f>
        <v>0.45416666666666666</v>
      </c>
      <c r="P102" s="31"/>
    </row>
    <row r="103" spans="1:16" s="12" customFormat="1" ht="14" x14ac:dyDescent="0.25">
      <c r="A103" s="6" t="s">
        <v>33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>
        <f>MOD(M106-TIME(0,10,0),1)</f>
        <v>0.41944444444444445</v>
      </c>
      <c r="N103" s="29">
        <f>MOD(N106-TIME(0,10,0),1)</f>
        <v>0.41944444444444445</v>
      </c>
      <c r="O103" s="29">
        <f t="shared" ref="O103" si="7">MOD(O106-TIME(0,10,0),1)</f>
        <v>0.46111111111111108</v>
      </c>
      <c r="P103" s="31"/>
    </row>
    <row r="104" spans="1:16" s="31" customFormat="1" ht="14" x14ac:dyDescent="0.25">
      <c r="A104" s="38" t="s">
        <v>4</v>
      </c>
      <c r="B104" s="41" t="s">
        <v>54</v>
      </c>
      <c r="C104" s="41" t="s">
        <v>55</v>
      </c>
      <c r="D104" s="41" t="str">
        <f>C104</f>
        <v>W512</v>
      </c>
      <c r="E104" s="41" t="s">
        <v>56</v>
      </c>
      <c r="F104" s="41" t="s">
        <v>56</v>
      </c>
      <c r="G104" s="41" t="s">
        <v>57</v>
      </c>
      <c r="H104" s="41" t="str">
        <f>G104</f>
        <v>W520</v>
      </c>
      <c r="I104" s="41" t="s">
        <v>58</v>
      </c>
      <c r="J104" s="41" t="str">
        <f>I104</f>
        <v>W524</v>
      </c>
      <c r="K104" s="41" t="s">
        <v>59</v>
      </c>
      <c r="L104" s="41" t="str">
        <f>K104</f>
        <v>W532</v>
      </c>
      <c r="M104" s="41" t="s">
        <v>60</v>
      </c>
      <c r="N104" s="41" t="s">
        <v>60</v>
      </c>
      <c r="O104" s="41" t="s">
        <v>66</v>
      </c>
    </row>
    <row r="105" spans="1:16" s="31" customFormat="1" ht="14" x14ac:dyDescent="0.25">
      <c r="A105" s="39" t="s">
        <v>37</v>
      </c>
      <c r="B105" s="42" t="s">
        <v>38</v>
      </c>
      <c r="C105" s="42" t="s">
        <v>38</v>
      </c>
      <c r="D105" s="42" t="s">
        <v>38</v>
      </c>
      <c r="E105" s="42" t="s">
        <v>38</v>
      </c>
      <c r="F105" s="42" t="s">
        <v>38</v>
      </c>
      <c r="G105" s="42" t="s">
        <v>38</v>
      </c>
      <c r="H105" s="42" t="s">
        <v>38</v>
      </c>
      <c r="I105" s="42" t="s">
        <v>38</v>
      </c>
      <c r="J105" s="42" t="s">
        <v>38</v>
      </c>
      <c r="K105" s="42" t="s">
        <v>38</v>
      </c>
      <c r="L105" s="42" t="s">
        <v>38</v>
      </c>
      <c r="M105" s="42" t="s">
        <v>39</v>
      </c>
      <c r="N105" s="42" t="s">
        <v>39</v>
      </c>
      <c r="O105" s="42" t="s">
        <v>39</v>
      </c>
    </row>
    <row r="106" spans="1:16" s="31" customFormat="1" ht="14" x14ac:dyDescent="0.25">
      <c r="A106" s="36" t="s">
        <v>6</v>
      </c>
      <c r="B106" s="43">
        <v>0.14652777777777778</v>
      </c>
      <c r="C106" s="43">
        <v>0.1986111111111111</v>
      </c>
      <c r="D106" s="43">
        <f>C106</f>
        <v>0.1986111111111111</v>
      </c>
      <c r="E106" s="43">
        <v>0.23402777777777781</v>
      </c>
      <c r="F106" s="43">
        <v>0.23402777777777781</v>
      </c>
      <c r="G106" s="43">
        <v>0.25555555555555559</v>
      </c>
      <c r="H106" s="43">
        <f>G106</f>
        <v>0.25555555555555559</v>
      </c>
      <c r="I106" s="43">
        <v>0.27569444444444446</v>
      </c>
      <c r="J106" s="43">
        <f>I106</f>
        <v>0.27569444444444446</v>
      </c>
      <c r="K106" s="43">
        <v>0.3298611111111111</v>
      </c>
      <c r="L106" s="43">
        <f>K106</f>
        <v>0.3298611111111111</v>
      </c>
      <c r="M106" s="43">
        <v>0.42638888888888887</v>
      </c>
      <c r="N106" s="43">
        <v>0.42638888888888887</v>
      </c>
      <c r="O106" s="43">
        <v>0.4680555555555555</v>
      </c>
    </row>
    <row r="107" spans="1:16" s="12" customFormat="1" x14ac:dyDescent="0.25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</row>
    <row r="108" spans="1:16" s="12" customFormat="1" x14ac:dyDescent="0.25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  <row r="109" spans="1:16" s="12" customFormat="1" ht="14" x14ac:dyDescent="0.25">
      <c r="A109" s="3" t="s">
        <v>0</v>
      </c>
      <c r="B109" s="15" t="s">
        <v>45</v>
      </c>
      <c r="C109" s="15" t="s">
        <v>47</v>
      </c>
      <c r="D109" s="15" t="s">
        <v>47</v>
      </c>
      <c r="E109" s="15" t="s">
        <v>45</v>
      </c>
      <c r="F109" s="15" t="s">
        <v>47</v>
      </c>
      <c r="G109" s="15" t="s">
        <v>46</v>
      </c>
      <c r="H109" s="15" t="s">
        <v>45</v>
      </c>
      <c r="I109" s="15" t="s">
        <v>47</v>
      </c>
      <c r="J109" s="15" t="s">
        <v>15</v>
      </c>
      <c r="K109" s="15" t="s">
        <v>16</v>
      </c>
      <c r="L109" s="15" t="s">
        <v>15</v>
      </c>
      <c r="M109" s="15" t="s">
        <v>16</v>
      </c>
      <c r="N109" s="15" t="s">
        <v>15</v>
      </c>
    </row>
    <row r="110" spans="1:16" s="12" customFormat="1" ht="14" x14ac:dyDescent="0.25">
      <c r="A110" s="4" t="s">
        <v>2</v>
      </c>
      <c r="B110" s="17" t="s">
        <v>51</v>
      </c>
      <c r="C110" s="16" t="s">
        <v>17</v>
      </c>
      <c r="D110" s="16" t="s">
        <v>17</v>
      </c>
      <c r="E110" s="17" t="s">
        <v>51</v>
      </c>
      <c r="F110" s="16" t="s">
        <v>17</v>
      </c>
      <c r="G110" s="17" t="s">
        <v>41</v>
      </c>
      <c r="H110" s="17" t="s">
        <v>51</v>
      </c>
      <c r="I110" s="16" t="s">
        <v>17</v>
      </c>
      <c r="J110" s="17" t="s">
        <v>51</v>
      </c>
      <c r="K110" s="17" t="s">
        <v>32</v>
      </c>
      <c r="L110" s="17" t="s">
        <v>51</v>
      </c>
      <c r="M110" s="17" t="s">
        <v>32</v>
      </c>
      <c r="N110" s="17" t="s">
        <v>51</v>
      </c>
    </row>
    <row r="111" spans="1:16" s="12" customFormat="1" ht="14" x14ac:dyDescent="0.25">
      <c r="A111" s="5" t="s">
        <v>3</v>
      </c>
      <c r="B111" s="18">
        <v>1</v>
      </c>
      <c r="C111" s="18">
        <v>1</v>
      </c>
      <c r="D111" s="18">
        <v>1</v>
      </c>
      <c r="E111" s="18">
        <v>1</v>
      </c>
      <c r="F111" s="18">
        <v>1</v>
      </c>
      <c r="G111" s="18">
        <v>1</v>
      </c>
      <c r="H111" s="18">
        <v>1</v>
      </c>
      <c r="I111" s="18">
        <v>1</v>
      </c>
      <c r="J111" s="18">
        <v>1</v>
      </c>
      <c r="K111" s="18">
        <v>1</v>
      </c>
      <c r="L111" s="18">
        <v>1</v>
      </c>
      <c r="M111" s="18">
        <v>1</v>
      </c>
      <c r="N111" s="18">
        <v>1</v>
      </c>
    </row>
    <row r="112" spans="1:16" ht="14" x14ac:dyDescent="0.25">
      <c r="A112" s="51" t="s">
        <v>75</v>
      </c>
      <c r="B112" s="23" t="s">
        <v>70</v>
      </c>
      <c r="C112" s="23" t="s">
        <v>70</v>
      </c>
      <c r="D112" s="23" t="s">
        <v>70</v>
      </c>
      <c r="E112" s="23" t="s">
        <v>70</v>
      </c>
      <c r="F112" s="23" t="s">
        <v>70</v>
      </c>
      <c r="G112" s="23" t="s">
        <v>70</v>
      </c>
      <c r="H112" s="23" t="s">
        <v>70</v>
      </c>
      <c r="I112" s="23" t="s">
        <v>70</v>
      </c>
      <c r="J112" s="23" t="s">
        <v>70</v>
      </c>
      <c r="K112" s="23" t="s">
        <v>70</v>
      </c>
      <c r="L112" s="23" t="s">
        <v>70</v>
      </c>
      <c r="M112" s="23" t="s">
        <v>70</v>
      </c>
      <c r="N112" s="23" t="s">
        <v>70</v>
      </c>
    </row>
    <row r="113" spans="1:16" ht="14" x14ac:dyDescent="0.25">
      <c r="A113" s="52"/>
      <c r="B113" s="24" t="s">
        <v>71</v>
      </c>
      <c r="C113" s="24" t="s">
        <v>71</v>
      </c>
      <c r="D113" s="24" t="s">
        <v>71</v>
      </c>
      <c r="E113" s="24" t="s">
        <v>71</v>
      </c>
      <c r="F113" s="24" t="s">
        <v>71</v>
      </c>
      <c r="G113" s="24" t="s">
        <v>71</v>
      </c>
      <c r="H113" s="24" t="s">
        <v>71</v>
      </c>
      <c r="I113" s="24" t="s">
        <v>71</v>
      </c>
      <c r="J113" s="24" t="s">
        <v>71</v>
      </c>
      <c r="K113" s="24" t="s">
        <v>71</v>
      </c>
      <c r="L113" s="24" t="s">
        <v>71</v>
      </c>
      <c r="M113" s="24" t="s">
        <v>71</v>
      </c>
      <c r="N113" s="24" t="s">
        <v>71</v>
      </c>
    </row>
    <row r="114" spans="1:16" ht="14" x14ac:dyDescent="0.25">
      <c r="A114" s="52"/>
      <c r="B114" s="24" t="s">
        <v>72</v>
      </c>
      <c r="C114" s="24" t="s">
        <v>72</v>
      </c>
      <c r="D114" s="24" t="s">
        <v>72</v>
      </c>
      <c r="E114" s="24" t="s">
        <v>72</v>
      </c>
      <c r="F114" s="24" t="s">
        <v>72</v>
      </c>
      <c r="G114" s="24" t="s">
        <v>72</v>
      </c>
      <c r="H114" s="24" t="s">
        <v>72</v>
      </c>
      <c r="I114" s="24" t="s">
        <v>72</v>
      </c>
      <c r="J114" s="24" t="s">
        <v>72</v>
      </c>
      <c r="K114" s="24" t="s">
        <v>72</v>
      </c>
      <c r="L114" s="24" t="s">
        <v>72</v>
      </c>
      <c r="M114" s="24" t="s">
        <v>72</v>
      </c>
      <c r="N114" s="24" t="s">
        <v>72</v>
      </c>
    </row>
    <row r="115" spans="1:16" ht="14" x14ac:dyDescent="0.25">
      <c r="A115" s="52"/>
      <c r="B115" s="24" t="s">
        <v>73</v>
      </c>
      <c r="C115" s="24" t="s">
        <v>73</v>
      </c>
      <c r="D115" s="24" t="s">
        <v>73</v>
      </c>
      <c r="E115" s="24" t="s">
        <v>73</v>
      </c>
      <c r="F115" s="24" t="s">
        <v>73</v>
      </c>
      <c r="G115" s="24" t="s">
        <v>73</v>
      </c>
      <c r="H115" s="24" t="s">
        <v>73</v>
      </c>
      <c r="I115" s="24" t="s">
        <v>73</v>
      </c>
      <c r="J115" s="24" t="s">
        <v>73</v>
      </c>
      <c r="K115" s="24" t="s">
        <v>73</v>
      </c>
      <c r="L115" s="24" t="s">
        <v>73</v>
      </c>
      <c r="M115" s="24" t="s">
        <v>73</v>
      </c>
      <c r="N115" s="24" t="s">
        <v>73</v>
      </c>
    </row>
    <row r="116" spans="1:16" ht="14" x14ac:dyDescent="0.25">
      <c r="A116" s="52"/>
      <c r="B116" s="24" t="s">
        <v>74</v>
      </c>
      <c r="C116" s="24" t="s">
        <v>74</v>
      </c>
      <c r="D116" s="24" t="s">
        <v>74</v>
      </c>
      <c r="E116" s="24" t="s">
        <v>74</v>
      </c>
      <c r="F116" s="24" t="s">
        <v>74</v>
      </c>
      <c r="G116" s="24" t="s">
        <v>74</v>
      </c>
      <c r="H116" s="24" t="s">
        <v>74</v>
      </c>
      <c r="I116" s="24" t="s">
        <v>74</v>
      </c>
      <c r="J116" s="24" t="s">
        <v>74</v>
      </c>
      <c r="K116" s="24" t="s">
        <v>74</v>
      </c>
      <c r="L116" s="24" t="s">
        <v>74</v>
      </c>
      <c r="M116" s="24" t="s">
        <v>74</v>
      </c>
      <c r="N116" s="24" t="s">
        <v>74</v>
      </c>
    </row>
    <row r="117" spans="1:16" ht="14" x14ac:dyDescent="0.25">
      <c r="A117" s="53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</row>
    <row r="118" spans="1:16" s="12" customFormat="1" ht="14" x14ac:dyDescent="0.25">
      <c r="A118" s="6" t="s">
        <v>13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1:16" s="12" customFormat="1" ht="14" x14ac:dyDescent="0.25">
      <c r="A119" s="6" t="s">
        <v>12</v>
      </c>
      <c r="B119" s="11">
        <f>MOD(B120-TIME(0,12,0),1)</f>
        <v>0.46388888888888891</v>
      </c>
      <c r="C119" s="11">
        <f>MOD(C125-TIME(0,48,0),1)</f>
        <v>0.46944444444444444</v>
      </c>
      <c r="D119" s="11">
        <f>MOD(D125-TIME(0,48,0),1)</f>
        <v>0.54583333333333339</v>
      </c>
      <c r="E119" s="11">
        <f>MOD(E120-TIME(0,12,0),1)</f>
        <v>0.55138888888888904</v>
      </c>
      <c r="F119" s="11">
        <f>MOD(F125-TIME(0,48,0),1)</f>
        <v>0.55833333333333335</v>
      </c>
      <c r="G119" s="11"/>
      <c r="H119" s="11">
        <f>MOD(H120-TIME(0,12,0),1)</f>
        <v>0.6347222222222223</v>
      </c>
      <c r="I119" s="11">
        <f>MOD(I125-TIME(0,48,0),1)</f>
        <v>0.64166666666666661</v>
      </c>
      <c r="J119" s="11">
        <f>MOD(J120-TIME(0,12,0),1)</f>
        <v>0.72291666666666676</v>
      </c>
      <c r="K119" s="11">
        <f>MOD(K122-TIME(0,30,0),1)</f>
        <v>0.72430555555555554</v>
      </c>
      <c r="L119" s="11">
        <f>MOD(L120-TIME(0,12,0),1)</f>
        <v>0.80625000000000002</v>
      </c>
      <c r="M119" s="11">
        <f>MOD(M122-TIME(0,30,0),1)</f>
        <v>0.8076388888888888</v>
      </c>
      <c r="N119" s="11">
        <f>MOD(N120-TIME(0,12,0),1)</f>
        <v>0.88958333333333339</v>
      </c>
    </row>
    <row r="120" spans="1:16" s="12" customFormat="1" ht="14" x14ac:dyDescent="0.25">
      <c r="A120" s="6" t="s">
        <v>11</v>
      </c>
      <c r="B120" s="11">
        <f>MOD(B121-TIME(0,8,0),1)</f>
        <v>0.47222222222222227</v>
      </c>
      <c r="C120" s="11"/>
      <c r="D120" s="11"/>
      <c r="E120" s="11">
        <f>MOD(E121-TIME(0,8,0),1)</f>
        <v>0.55972222222222234</v>
      </c>
      <c r="F120" s="11"/>
      <c r="G120" s="11"/>
      <c r="H120" s="11">
        <f>MOD(H121-TIME(0,8,0),1)</f>
        <v>0.6430555555555556</v>
      </c>
      <c r="I120" s="11"/>
      <c r="J120" s="11">
        <f>MOD(J121-TIME(0,7,0),1)</f>
        <v>0.73125000000000007</v>
      </c>
      <c r="K120" s="11"/>
      <c r="L120" s="11">
        <f>MOD(L121-TIME(0,7,0),1)</f>
        <v>0.81458333333333333</v>
      </c>
      <c r="M120" s="11"/>
      <c r="N120" s="11">
        <f>MOD(N121-TIME(0,7,0),1)</f>
        <v>0.8979166666666667</v>
      </c>
    </row>
    <row r="121" spans="1:16" s="12" customFormat="1" ht="14" x14ac:dyDescent="0.25">
      <c r="A121" s="6" t="s">
        <v>10</v>
      </c>
      <c r="B121" s="11">
        <f>MOD(B122-TIME(0,12,0),1)</f>
        <v>0.4777777777777778</v>
      </c>
      <c r="C121" s="11"/>
      <c r="D121" s="11"/>
      <c r="E121" s="11">
        <f>MOD(E122-TIME(0,12,0),1)</f>
        <v>0.56527777777777788</v>
      </c>
      <c r="F121" s="11"/>
      <c r="G121" s="11"/>
      <c r="H121" s="11">
        <f>MOD(H122-TIME(0,12,0),1)</f>
        <v>0.64861111111111114</v>
      </c>
      <c r="I121" s="11"/>
      <c r="J121" s="11">
        <f>MOD(J122-TIME(0,13,0),1)</f>
        <v>0.73611111111111116</v>
      </c>
      <c r="K121" s="11"/>
      <c r="L121" s="11">
        <f>MOD(L122-TIME(0,13,0),1)</f>
        <v>0.81944444444444442</v>
      </c>
      <c r="M121" s="11"/>
      <c r="N121" s="11">
        <f>MOD(N122-TIME(0,13,0),1)</f>
        <v>0.90277777777777779</v>
      </c>
    </row>
    <row r="122" spans="1:16" s="12" customFormat="1" ht="14" x14ac:dyDescent="0.25">
      <c r="A122" s="6" t="s">
        <v>9</v>
      </c>
      <c r="B122" s="11">
        <f>MOD(B123-TIME(0,8,0),1)</f>
        <v>0.48611111111111116</v>
      </c>
      <c r="C122" s="11"/>
      <c r="D122" s="11"/>
      <c r="E122" s="11">
        <f>MOD(E123-TIME(0,8,0),1)</f>
        <v>0.57361111111111118</v>
      </c>
      <c r="F122" s="11"/>
      <c r="G122" s="11">
        <f>MOD(G123-TIME(0,8,0),1)</f>
        <v>0.61527777777777792</v>
      </c>
      <c r="H122" s="11">
        <f>MOD(H123-TIME(0,8,0),1)</f>
        <v>0.65694444444444444</v>
      </c>
      <c r="I122" s="11"/>
      <c r="J122" s="11">
        <f t="shared" ref="J122:M122" si="8">MOD(J128-TIME(0,8,0),1)</f>
        <v>0.74513888888888891</v>
      </c>
      <c r="K122" s="11">
        <f t="shared" si="8"/>
        <v>0.74513888888888891</v>
      </c>
      <c r="L122" s="11">
        <f t="shared" si="8"/>
        <v>0.82847222222222217</v>
      </c>
      <c r="M122" s="11">
        <f t="shared" si="8"/>
        <v>0.82847222222222217</v>
      </c>
      <c r="N122" s="11">
        <f>MOD(N128-TIME(0,8,0),1)</f>
        <v>0.91180555555555554</v>
      </c>
    </row>
    <row r="123" spans="1:16" s="12" customFormat="1" ht="14" x14ac:dyDescent="0.25">
      <c r="A123" s="6" t="s">
        <v>36</v>
      </c>
      <c r="B123" s="11">
        <f>MOD(B124-TIME(0,6,0),1)</f>
        <v>0.4916666666666667</v>
      </c>
      <c r="C123" s="11"/>
      <c r="D123" s="11"/>
      <c r="E123" s="11">
        <f>MOD(E124-TIME(0,6,0),1)</f>
        <v>0.57916666666666672</v>
      </c>
      <c r="F123" s="11"/>
      <c r="G123" s="11">
        <f>MOD(G124-TIME(0,6,0),1)</f>
        <v>0.62083333333333346</v>
      </c>
      <c r="H123" s="11">
        <f>MOD(H124-TIME(0,6,0),1)</f>
        <v>0.66249999999999998</v>
      </c>
      <c r="I123" s="11"/>
      <c r="J123" s="13"/>
      <c r="K123" s="13"/>
      <c r="L123" s="13"/>
      <c r="M123" s="13"/>
      <c r="N123" s="13"/>
    </row>
    <row r="124" spans="1:16" s="12" customFormat="1" ht="14" x14ac:dyDescent="0.25">
      <c r="A124" s="6" t="s">
        <v>35</v>
      </c>
      <c r="B124" s="29">
        <f>MOD(B125-TIME(0,10,0),1)</f>
        <v>0.49583333333333335</v>
      </c>
      <c r="C124" s="29"/>
      <c r="D124" s="29"/>
      <c r="E124" s="29">
        <f>MOD(E125-TIME(0,10,0),1)</f>
        <v>0.58333333333333337</v>
      </c>
      <c r="F124" s="29"/>
      <c r="G124" s="29">
        <f>MOD(G125-TIME(0,10,0),1)</f>
        <v>0.62500000000000011</v>
      </c>
      <c r="H124" s="29">
        <f>MOD(H125-TIME(0,10,0),1)</f>
        <v>0.66666666666666663</v>
      </c>
      <c r="I124" s="29"/>
      <c r="J124" s="32"/>
      <c r="K124" s="32"/>
      <c r="L124" s="32"/>
      <c r="M124" s="32"/>
      <c r="N124" s="32"/>
      <c r="O124" s="31"/>
      <c r="P124" s="31"/>
    </row>
    <row r="125" spans="1:16" s="12" customFormat="1" ht="14" x14ac:dyDescent="0.25">
      <c r="A125" s="6" t="s">
        <v>33</v>
      </c>
      <c r="B125" s="29">
        <f>MOD(B128-TIME(0,10,0),1)</f>
        <v>0.50277777777777777</v>
      </c>
      <c r="C125" s="29">
        <f>MOD(C128-TIME(0,10,0),1)</f>
        <v>0.50277777777777777</v>
      </c>
      <c r="D125" s="29">
        <f>MOD(D128-TIME(0,10,0),1)</f>
        <v>0.57916666666666672</v>
      </c>
      <c r="E125" s="29">
        <f t="shared" ref="E125" si="9">MOD(E128-TIME(0,10,0),1)</f>
        <v>0.59027777777777779</v>
      </c>
      <c r="F125" s="29">
        <f>MOD(F128-TIME(0,8,0),1)</f>
        <v>0.59166666666666667</v>
      </c>
      <c r="G125" s="29">
        <f t="shared" ref="G125:H125" si="10">MOD(G128-TIME(0,10,0),1)</f>
        <v>0.63194444444444453</v>
      </c>
      <c r="H125" s="29">
        <f t="shared" si="10"/>
        <v>0.67361111111111105</v>
      </c>
      <c r="I125" s="29">
        <f>MOD(I128-TIME(0,8,0),1)</f>
        <v>0.67499999999999993</v>
      </c>
      <c r="J125" s="29"/>
      <c r="K125" s="29"/>
      <c r="L125" s="29"/>
      <c r="M125" s="29"/>
      <c r="N125" s="29"/>
      <c r="O125" s="31"/>
      <c r="P125" s="31"/>
    </row>
    <row r="126" spans="1:16" s="31" customFormat="1" ht="14" x14ac:dyDescent="0.25">
      <c r="A126" s="38" t="s">
        <v>4</v>
      </c>
      <c r="B126" s="41" t="s">
        <v>61</v>
      </c>
      <c r="C126" s="41" t="s">
        <v>61</v>
      </c>
      <c r="D126" s="41" t="s">
        <v>31</v>
      </c>
      <c r="E126" s="41" t="s">
        <v>62</v>
      </c>
      <c r="F126" s="41" t="str">
        <f>E126</f>
        <v>W556</v>
      </c>
      <c r="G126" s="41" t="s">
        <v>44</v>
      </c>
      <c r="H126" s="41" t="s">
        <v>28</v>
      </c>
      <c r="I126" s="41" t="s">
        <v>28</v>
      </c>
      <c r="J126" s="41" t="s">
        <v>63</v>
      </c>
      <c r="K126" s="41" t="str">
        <f>J126</f>
        <v>W572</v>
      </c>
      <c r="L126" s="41" t="s">
        <v>64</v>
      </c>
      <c r="M126" s="41" t="str">
        <f>L126</f>
        <v>W580</v>
      </c>
      <c r="N126" s="41" t="s">
        <v>65</v>
      </c>
    </row>
    <row r="127" spans="1:16" s="31" customFormat="1" ht="14" x14ac:dyDescent="0.25">
      <c r="A127" s="39" t="s">
        <v>37</v>
      </c>
      <c r="B127" s="42" t="s">
        <v>39</v>
      </c>
      <c r="C127" s="42" t="s">
        <v>39</v>
      </c>
      <c r="D127" s="42" t="s">
        <v>39</v>
      </c>
      <c r="E127" s="42" t="s">
        <v>39</v>
      </c>
      <c r="F127" s="42" t="s">
        <v>39</v>
      </c>
      <c r="G127" s="42" t="s">
        <v>39</v>
      </c>
      <c r="H127" s="42" t="s">
        <v>39</v>
      </c>
      <c r="I127" s="42" t="s">
        <v>39</v>
      </c>
      <c r="J127" s="42" t="s">
        <v>38</v>
      </c>
      <c r="K127" s="42" t="s">
        <v>38</v>
      </c>
      <c r="L127" s="42" t="s">
        <v>38</v>
      </c>
      <c r="M127" s="42" t="s">
        <v>38</v>
      </c>
      <c r="N127" s="42" t="s">
        <v>38</v>
      </c>
    </row>
    <row r="128" spans="1:16" s="31" customFormat="1" ht="14" x14ac:dyDescent="0.25">
      <c r="A128" s="36" t="s">
        <v>6</v>
      </c>
      <c r="B128" s="43">
        <v>0.50972222222222219</v>
      </c>
      <c r="C128" s="43">
        <v>0.50972222222222219</v>
      </c>
      <c r="D128" s="43">
        <v>0.58611111111111114</v>
      </c>
      <c r="E128" s="43">
        <v>0.59722222222222221</v>
      </c>
      <c r="F128" s="43">
        <f>E128</f>
        <v>0.59722222222222221</v>
      </c>
      <c r="G128" s="43">
        <v>0.63888888888888895</v>
      </c>
      <c r="H128" s="43">
        <v>0.68055555555555547</v>
      </c>
      <c r="I128" s="43">
        <v>0.68055555555555547</v>
      </c>
      <c r="J128" s="43">
        <v>0.75069444444444444</v>
      </c>
      <c r="K128" s="43">
        <f>J128</f>
        <v>0.75069444444444444</v>
      </c>
      <c r="L128" s="43">
        <v>0.8340277777777777</v>
      </c>
      <c r="M128" s="43">
        <f>L128</f>
        <v>0.8340277777777777</v>
      </c>
      <c r="N128" s="43">
        <v>0.91736111111111107</v>
      </c>
    </row>
    <row r="129" spans="2:15" s="12" customFormat="1" x14ac:dyDescent="0.25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</row>
    <row r="130" spans="2:15" s="12" customFormat="1" x14ac:dyDescent="0.25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</row>
    <row r="131" spans="2:15" s="12" customFormat="1" x14ac:dyDescent="0.25"/>
    <row r="132" spans="2:15" s="12" customFormat="1" x14ac:dyDescent="0.25"/>
    <row r="133" spans="2:15" s="12" customFormat="1" x14ac:dyDescent="0.25"/>
    <row r="134" spans="2:15" s="12" customFormat="1" x14ac:dyDescent="0.25"/>
    <row r="135" spans="2:15" s="12" customFormat="1" x14ac:dyDescent="0.25"/>
    <row r="136" spans="2:15" s="12" customFormat="1" x14ac:dyDescent="0.25"/>
    <row r="137" spans="2:15" s="12" customFormat="1" x14ac:dyDescent="0.25"/>
    <row r="138" spans="2:15" s="12" customFormat="1" x14ac:dyDescent="0.25"/>
    <row r="139" spans="2:15" s="12" customFormat="1" x14ac:dyDescent="0.25"/>
    <row r="140" spans="2:15" s="12" customFormat="1" x14ac:dyDescent="0.25"/>
    <row r="141" spans="2:15" s="12" customFormat="1" x14ac:dyDescent="0.25"/>
    <row r="142" spans="2:15" s="12" customFormat="1" x14ac:dyDescent="0.25"/>
    <row r="143" spans="2:15" s="12" customFormat="1" x14ac:dyDescent="0.25"/>
    <row r="144" spans="2:15" s="12" customFormat="1" x14ac:dyDescent="0.25"/>
    <row r="145" s="12" customFormat="1" x14ac:dyDescent="0.25"/>
    <row r="146" s="12" customFormat="1" x14ac:dyDescent="0.25"/>
    <row r="147" s="12" customFormat="1" x14ac:dyDescent="0.25"/>
    <row r="148" s="12" customFormat="1" x14ac:dyDescent="0.25"/>
    <row r="149" s="12" customFormat="1" x14ac:dyDescent="0.25"/>
    <row r="150" s="12" customFormat="1" x14ac:dyDescent="0.25"/>
    <row r="151" s="12" customFormat="1" x14ac:dyDescent="0.25"/>
    <row r="152" s="12" customFormat="1" x14ac:dyDescent="0.25"/>
    <row r="153" s="12" customFormat="1" x14ac:dyDescent="0.25"/>
    <row r="154" s="12" customFormat="1" x14ac:dyDescent="0.25"/>
    <row r="155" s="12" customFormat="1" x14ac:dyDescent="0.25"/>
    <row r="156" s="12" customFormat="1" x14ac:dyDescent="0.25"/>
    <row r="157" s="12" customFormat="1" x14ac:dyDescent="0.25"/>
    <row r="158" s="12" customFormat="1" x14ac:dyDescent="0.25"/>
    <row r="159" s="12" customFormat="1" x14ac:dyDescent="0.25"/>
    <row r="160" s="12" customFormat="1" x14ac:dyDescent="0.25"/>
    <row r="161" s="12" customFormat="1" x14ac:dyDescent="0.25"/>
    <row r="162" s="12" customFormat="1" x14ac:dyDescent="0.25"/>
    <row r="163" s="12" customFormat="1" x14ac:dyDescent="0.25"/>
    <row r="164" s="12" customFormat="1" x14ac:dyDescent="0.25"/>
    <row r="165" s="12" customFormat="1" x14ac:dyDescent="0.25"/>
    <row r="166" s="12" customFormat="1" x14ac:dyDescent="0.25"/>
    <row r="167" s="12" customFormat="1" x14ac:dyDescent="0.25"/>
    <row r="168" s="12" customFormat="1" x14ac:dyDescent="0.25"/>
    <row r="169" s="12" customFormat="1" x14ac:dyDescent="0.25"/>
    <row r="170" s="12" customFormat="1" x14ac:dyDescent="0.25"/>
    <row r="171" s="12" customFormat="1" x14ac:dyDescent="0.25"/>
    <row r="172" s="12" customFormat="1" x14ac:dyDescent="0.25"/>
    <row r="173" s="12" customFormat="1" x14ac:dyDescent="0.25"/>
    <row r="174" s="12" customFormat="1" x14ac:dyDescent="0.25"/>
    <row r="175" s="12" customFormat="1" x14ac:dyDescent="0.25"/>
    <row r="176" s="12" customFormat="1" x14ac:dyDescent="0.25"/>
    <row r="177" s="12" customFormat="1" x14ac:dyDescent="0.25"/>
    <row r="178" s="12" customFormat="1" x14ac:dyDescent="0.25"/>
    <row r="179" s="12" customFormat="1" x14ac:dyDescent="0.25"/>
    <row r="180" s="12" customFormat="1" x14ac:dyDescent="0.25"/>
    <row r="181" s="12" customFormat="1" x14ac:dyDescent="0.25"/>
    <row r="182" s="12" customFormat="1" x14ac:dyDescent="0.25"/>
    <row r="183" s="12" customFormat="1" x14ac:dyDescent="0.25"/>
    <row r="184" s="12" customFormat="1" x14ac:dyDescent="0.25"/>
    <row r="185" s="12" customFormat="1" x14ac:dyDescent="0.25"/>
    <row r="186" s="12" customFormat="1" x14ac:dyDescent="0.25"/>
    <row r="187" s="12" customFormat="1" x14ac:dyDescent="0.25"/>
    <row r="188" s="12" customFormat="1" x14ac:dyDescent="0.25"/>
    <row r="189" s="12" customFormat="1" x14ac:dyDescent="0.25"/>
    <row r="190" s="12" customFormat="1" x14ac:dyDescent="0.25"/>
    <row r="191" s="12" customFormat="1" x14ac:dyDescent="0.25"/>
    <row r="192" s="12" customFormat="1" x14ac:dyDescent="0.25"/>
    <row r="193" s="12" customFormat="1" x14ac:dyDescent="0.25"/>
    <row r="194" s="12" customFormat="1" x14ac:dyDescent="0.25"/>
    <row r="195" s="12" customFormat="1" x14ac:dyDescent="0.25"/>
    <row r="196" s="12" customFormat="1" x14ac:dyDescent="0.25"/>
    <row r="197" s="12" customFormat="1" x14ac:dyDescent="0.25"/>
    <row r="198" s="12" customFormat="1" x14ac:dyDescent="0.25"/>
    <row r="199" s="12" customFormat="1" x14ac:dyDescent="0.25"/>
    <row r="200" s="12" customFormat="1" x14ac:dyDescent="0.25"/>
    <row r="201" s="12" customFormat="1" x14ac:dyDescent="0.25"/>
    <row r="202" s="12" customFormat="1" x14ac:dyDescent="0.25"/>
    <row r="203" s="12" customFormat="1" x14ac:dyDescent="0.25"/>
    <row r="204" s="12" customFormat="1" x14ac:dyDescent="0.25"/>
    <row r="205" s="12" customFormat="1" x14ac:dyDescent="0.25"/>
    <row r="206" s="12" customFormat="1" x14ac:dyDescent="0.25"/>
    <row r="207" s="12" customFormat="1" x14ac:dyDescent="0.25"/>
    <row r="208" s="12" customFormat="1" x14ac:dyDescent="0.25"/>
    <row r="209" s="12" customFormat="1" x14ac:dyDescent="0.25"/>
    <row r="210" s="12" customFormat="1" x14ac:dyDescent="0.25"/>
    <row r="211" s="12" customFormat="1" x14ac:dyDescent="0.25"/>
    <row r="212" s="12" customFormat="1" x14ac:dyDescent="0.25"/>
    <row r="213" s="12" customFormat="1" x14ac:dyDescent="0.25"/>
    <row r="214" s="12" customFormat="1" x14ac:dyDescent="0.25"/>
    <row r="215" s="12" customFormat="1" x14ac:dyDescent="0.25"/>
    <row r="216" s="12" customFormat="1" x14ac:dyDescent="0.25"/>
    <row r="217" s="12" customFormat="1" x14ac:dyDescent="0.25"/>
    <row r="218" s="12" customFormat="1" x14ac:dyDescent="0.25"/>
    <row r="219" s="12" customFormat="1" x14ac:dyDescent="0.25"/>
    <row r="220" s="12" customFormat="1" x14ac:dyDescent="0.25"/>
    <row r="221" s="12" customFormat="1" x14ac:dyDescent="0.25"/>
    <row r="222" s="12" customFormat="1" x14ac:dyDescent="0.25"/>
    <row r="223" s="12" customFormat="1" x14ac:dyDescent="0.25"/>
    <row r="224" s="12" customFormat="1" x14ac:dyDescent="0.25"/>
    <row r="225" s="12" customFormat="1" x14ac:dyDescent="0.25"/>
    <row r="226" s="12" customFormat="1" x14ac:dyDescent="0.25"/>
    <row r="227" s="12" customFormat="1" x14ac:dyDescent="0.25"/>
    <row r="228" s="12" customFormat="1" x14ac:dyDescent="0.25"/>
    <row r="229" s="12" customFormat="1" x14ac:dyDescent="0.25"/>
    <row r="230" s="12" customFormat="1" x14ac:dyDescent="0.25"/>
    <row r="231" s="12" customFormat="1" x14ac:dyDescent="0.25"/>
    <row r="232" s="12" customFormat="1" x14ac:dyDescent="0.25"/>
    <row r="233" s="12" customFormat="1" x14ac:dyDescent="0.25"/>
    <row r="234" s="12" customFormat="1" x14ac:dyDescent="0.25"/>
    <row r="235" s="12" customFormat="1" x14ac:dyDescent="0.25"/>
    <row r="236" s="12" customFormat="1" x14ac:dyDescent="0.25"/>
    <row r="237" s="12" customFormat="1" x14ac:dyDescent="0.25"/>
    <row r="238" s="12" customFormat="1" x14ac:dyDescent="0.25"/>
    <row r="239" s="12" customFormat="1" x14ac:dyDescent="0.25"/>
    <row r="240" s="12" customFormat="1" x14ac:dyDescent="0.25"/>
    <row r="241" s="12" customFormat="1" x14ac:dyDescent="0.25"/>
    <row r="242" s="12" customFormat="1" x14ac:dyDescent="0.25"/>
    <row r="243" s="12" customFormat="1" x14ac:dyDescent="0.25"/>
    <row r="244" s="12" customFormat="1" x14ac:dyDescent="0.25"/>
    <row r="245" s="12" customFormat="1" x14ac:dyDescent="0.25"/>
    <row r="246" s="12" customFormat="1" x14ac:dyDescent="0.25"/>
    <row r="247" s="12" customFormat="1" x14ac:dyDescent="0.25"/>
    <row r="248" s="12" customFormat="1" x14ac:dyDescent="0.25"/>
    <row r="249" s="12" customFormat="1" x14ac:dyDescent="0.25"/>
    <row r="250" s="12" customFormat="1" x14ac:dyDescent="0.25"/>
    <row r="251" s="12" customFormat="1" x14ac:dyDescent="0.25"/>
    <row r="252" s="12" customFormat="1" x14ac:dyDescent="0.25"/>
    <row r="253" s="12" customFormat="1" x14ac:dyDescent="0.25"/>
    <row r="254" s="12" customFormat="1" x14ac:dyDescent="0.25"/>
    <row r="255" s="12" customFormat="1" x14ac:dyDescent="0.25"/>
    <row r="256" s="12" customFormat="1" x14ac:dyDescent="0.25"/>
    <row r="257" s="12" customFormat="1" x14ac:dyDescent="0.25"/>
    <row r="258" s="12" customFormat="1" x14ac:dyDescent="0.25"/>
    <row r="259" s="12" customFormat="1" x14ac:dyDescent="0.25"/>
    <row r="260" s="12" customFormat="1" x14ac:dyDescent="0.25"/>
    <row r="261" s="12" customFormat="1" x14ac:dyDescent="0.25"/>
    <row r="262" s="12" customFormat="1" x14ac:dyDescent="0.25"/>
    <row r="263" s="12" customFormat="1" x14ac:dyDescent="0.25"/>
    <row r="264" s="12" customFormat="1" x14ac:dyDescent="0.25"/>
    <row r="265" s="12" customFormat="1" x14ac:dyDescent="0.25"/>
    <row r="266" s="12" customFormat="1" x14ac:dyDescent="0.25"/>
    <row r="267" s="12" customFormat="1" x14ac:dyDescent="0.25"/>
    <row r="268" s="12" customFormat="1" x14ac:dyDescent="0.25"/>
    <row r="269" s="12" customFormat="1" x14ac:dyDescent="0.25"/>
    <row r="270" s="12" customFormat="1" x14ac:dyDescent="0.25"/>
    <row r="271" s="12" customFormat="1" x14ac:dyDescent="0.25"/>
    <row r="272" s="12" customFormat="1" x14ac:dyDescent="0.25"/>
    <row r="273" s="12" customFormat="1" x14ac:dyDescent="0.25"/>
    <row r="274" s="12" customFormat="1" x14ac:dyDescent="0.25"/>
    <row r="275" s="12" customFormat="1" x14ac:dyDescent="0.25"/>
    <row r="276" s="12" customFormat="1" x14ac:dyDescent="0.25"/>
    <row r="277" s="12" customFormat="1" x14ac:dyDescent="0.25"/>
    <row r="278" s="12" customFormat="1" x14ac:dyDescent="0.25"/>
    <row r="279" s="12" customFormat="1" x14ac:dyDescent="0.25"/>
    <row r="280" s="12" customFormat="1" x14ac:dyDescent="0.25"/>
    <row r="281" s="12" customFormat="1" x14ac:dyDescent="0.25"/>
    <row r="282" s="12" customFormat="1" x14ac:dyDescent="0.25"/>
    <row r="283" s="12" customFormat="1" x14ac:dyDescent="0.25"/>
    <row r="284" s="12" customFormat="1" x14ac:dyDescent="0.25"/>
    <row r="285" s="12" customFormat="1" x14ac:dyDescent="0.25"/>
    <row r="286" s="12" customFormat="1" x14ac:dyDescent="0.25"/>
    <row r="287" s="12" customFormat="1" x14ac:dyDescent="0.25"/>
    <row r="288" s="12" customFormat="1" x14ac:dyDescent="0.25"/>
    <row r="289" s="12" customFormat="1" x14ac:dyDescent="0.25"/>
    <row r="290" s="12" customFormat="1" x14ac:dyDescent="0.25"/>
    <row r="291" s="12" customFormat="1" x14ac:dyDescent="0.25"/>
    <row r="292" s="12" customFormat="1" x14ac:dyDescent="0.25"/>
    <row r="293" s="12" customFormat="1" x14ac:dyDescent="0.25"/>
    <row r="294" s="12" customFormat="1" x14ac:dyDescent="0.25"/>
    <row r="295" s="12" customFormat="1" x14ac:dyDescent="0.25"/>
    <row r="296" s="12" customFormat="1" x14ac:dyDescent="0.25"/>
    <row r="297" s="12" customFormat="1" x14ac:dyDescent="0.25"/>
    <row r="298" s="12" customFormat="1" x14ac:dyDescent="0.25"/>
    <row r="299" s="12" customFormat="1" x14ac:dyDescent="0.25"/>
  </sheetData>
  <mergeCells count="16">
    <mergeCell ref="A1:O1"/>
    <mergeCell ref="A90:A95"/>
    <mergeCell ref="A112:A117"/>
    <mergeCell ref="A2:Q2"/>
    <mergeCell ref="A84:G84"/>
    <mergeCell ref="A5:G5"/>
    <mergeCell ref="A6:G6"/>
    <mergeCell ref="A7:G7"/>
    <mergeCell ref="A8:G8"/>
    <mergeCell ref="A82:G82"/>
    <mergeCell ref="A83:G83"/>
    <mergeCell ref="A80:G80"/>
    <mergeCell ref="A81:G81"/>
    <mergeCell ref="A15:A20"/>
    <mergeCell ref="A37:A42"/>
    <mergeCell ref="A59:A64"/>
  </mergeCells>
  <printOptions horizontalCentered="1"/>
  <pageMargins left="0.59055118110236227" right="0.23622047244094491" top="0.31496062992125984" bottom="0.39370078740157483" header="0.15748031496062992" footer="0.15748031496062992"/>
  <pageSetup paperSize="9" scale="60" fitToHeight="0" orientation="landscape" cellComments="asDisplayed" r:id="rId1"/>
  <headerFooter alignWithMargins="0">
    <oddFooter>&amp;L&amp;8Trackwork Transport | &amp;D&amp;C&amp;8&amp;F | Page &amp;P of &amp;N&amp;R&amp;G</oddFooter>
  </headerFooter>
  <rowBreaks count="1" manualBreakCount="1">
    <brk id="54" max="16" man="1"/>
  </rowBreaks>
  <customProperties>
    <customPr name="EpmWorksheetKeyString_GUID" r:id="rId2"/>
  </customProperties>
  <ignoredErrors>
    <ignoredError sqref="B50:E52 G52:K53 E126 G126:J126 L126 E119:M125 I97:L103 O97:O103 N119:N126 M98:M103" formula="1"/>
  </ignoredError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KatMt Vic to Lithgow</vt:lpstr>
      <vt:lpstr>'KatMt Vic to Lithgow'!Print_Area</vt:lpstr>
      <vt:lpstr>'KatMt Vic to Lithgow'!Print_Titles</vt:lpstr>
    </vt:vector>
  </TitlesOfParts>
  <Company>Sydney Trains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Peni Serukeibau</dc:creator>
  <cp:lastModifiedBy>Iulia Carp</cp:lastModifiedBy>
  <cp:lastPrinted>2020-02-25T05:05:45Z</cp:lastPrinted>
  <dcterms:created xsi:type="dcterms:W3CDTF">2002-03-04T02:55:16Z</dcterms:created>
  <dcterms:modified xsi:type="dcterms:W3CDTF">2021-02-04T07:26:19Z</dcterms:modified>
</cp:coreProperties>
</file>