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. Bussing Weekdays\2021\9CCPWD_01040321\"/>
    </mc:Choice>
  </mc:AlternateContent>
  <bookViews>
    <workbookView xWindow="456" yWindow="240" windowWidth="13992" windowHeight="13116"/>
  </bookViews>
  <sheets>
    <sheet name="Gosford – Wyong TT " sheetId="3" r:id="rId1"/>
  </sheets>
  <definedNames>
    <definedName name="_xlnm.Print_Area" localSheetId="0">'Gosford – Wyong TT '!$A$1:$O$47</definedName>
    <definedName name="_xlnm.Print_Titles" localSheetId="0">'Gosford – Wyong TT '!$1:$2</definedName>
  </definedNames>
  <calcPr calcId="152511"/>
</workbook>
</file>

<file path=xl/calcChain.xml><?xml version="1.0" encoding="utf-8"?>
<calcChain xmlns="http://schemas.openxmlformats.org/spreadsheetml/2006/main">
  <c r="D14" i="3" l="1"/>
  <c r="C14" i="3"/>
  <c r="C15" i="3" l="1"/>
  <c r="C16" i="3" s="1"/>
  <c r="C17" i="3" s="1"/>
  <c r="C18" i="3" s="1"/>
  <c r="C19" i="3" s="1"/>
  <c r="C20" i="3" s="1"/>
  <c r="D15" i="3"/>
  <c r="D16" i="3" s="1"/>
  <c r="D17" i="3" s="1"/>
  <c r="D18" i="3" s="1"/>
  <c r="D19" i="3" s="1"/>
  <c r="D20" i="3" s="1"/>
  <c r="E14" i="3"/>
  <c r="E19" i="3" s="1"/>
  <c r="E20" i="3" s="1"/>
  <c r="F14" i="3"/>
  <c r="F15" i="3" s="1"/>
  <c r="F16" i="3" s="1"/>
  <c r="F17" i="3" s="1"/>
  <c r="F18" i="3" s="1"/>
  <c r="F19" i="3" s="1"/>
  <c r="F20" i="3" s="1"/>
  <c r="G14" i="3"/>
  <c r="G19" i="3" s="1"/>
  <c r="G20" i="3" s="1"/>
  <c r="H14" i="3"/>
  <c r="H15" i="3" s="1"/>
  <c r="H16" i="3" s="1"/>
  <c r="H17" i="3" s="1"/>
  <c r="H18" i="3" s="1"/>
  <c r="H19" i="3" s="1"/>
  <c r="H20" i="3" s="1"/>
  <c r="I14" i="3"/>
  <c r="J14" i="3"/>
  <c r="J19" i="3" s="1"/>
  <c r="J20" i="3" s="1"/>
  <c r="K14" i="3"/>
  <c r="K15" i="3" s="1"/>
  <c r="K16" i="3" s="1"/>
  <c r="K17" i="3" s="1"/>
  <c r="K18" i="3" s="1"/>
  <c r="K19" i="3" s="1"/>
  <c r="K20" i="3" s="1"/>
  <c r="L14" i="3"/>
  <c r="L15" i="3" s="1"/>
  <c r="L16" i="3" s="1"/>
  <c r="L17" i="3" s="1"/>
  <c r="L18" i="3" s="1"/>
  <c r="L19" i="3" s="1"/>
  <c r="L20" i="3" s="1"/>
  <c r="M14" i="3"/>
  <c r="M15" i="3" s="1"/>
  <c r="M16" i="3" s="1"/>
  <c r="M17" i="3" s="1"/>
  <c r="M18" i="3" s="1"/>
  <c r="M19" i="3" s="1"/>
  <c r="M20" i="3" s="1"/>
  <c r="I15" i="3"/>
  <c r="I16" i="3" s="1"/>
  <c r="I17" i="3" s="1"/>
  <c r="I18" i="3" s="1"/>
  <c r="I19" i="3" s="1"/>
  <c r="I20" i="3" s="1"/>
  <c r="B14" i="3"/>
  <c r="H37" i="3" l="1"/>
  <c r="H38" i="3" s="1"/>
  <c r="H39" i="3" s="1"/>
  <c r="H40" i="3" s="1"/>
  <c r="H41" i="3" s="1"/>
  <c r="H42" i="3" s="1"/>
  <c r="G36" i="3"/>
  <c r="G37" i="3" s="1"/>
  <c r="G38" i="3" s="1"/>
  <c r="G39" i="3" s="1"/>
  <c r="G40" i="3" s="1"/>
  <c r="G41" i="3" s="1"/>
  <c r="G42" i="3" s="1"/>
  <c r="F36" i="3"/>
  <c r="F37" i="3" s="1"/>
  <c r="F38" i="3" s="1"/>
  <c r="F39" i="3" s="1"/>
  <c r="F40" i="3" s="1"/>
  <c r="F41" i="3" s="1"/>
  <c r="F42" i="3" s="1"/>
  <c r="E36" i="3"/>
  <c r="E37" i="3" s="1"/>
  <c r="E38" i="3" s="1"/>
  <c r="E39" i="3" s="1"/>
  <c r="E40" i="3" s="1"/>
  <c r="E41" i="3" s="1"/>
  <c r="E42" i="3" s="1"/>
  <c r="D36" i="3"/>
  <c r="D37" i="3" s="1"/>
  <c r="D42" i="3" s="1"/>
  <c r="C36" i="3"/>
  <c r="C37" i="3" s="1"/>
  <c r="C38" i="3" s="1"/>
  <c r="C39" i="3" s="1"/>
  <c r="C40" i="3" s="1"/>
  <c r="C41" i="3" s="1"/>
  <c r="C42" i="3" s="1"/>
  <c r="B36" i="3"/>
  <c r="B37" i="3" s="1"/>
  <c r="B42" i="3" s="1"/>
  <c r="B19" i="3"/>
  <c r="B20" i="3" s="1"/>
</calcChain>
</file>

<file path=xl/sharedStrings.xml><?xml version="1.0" encoding="utf-8"?>
<sst xmlns="http://schemas.openxmlformats.org/spreadsheetml/2006/main" count="161" uniqueCount="50">
  <si>
    <t>Days</t>
  </si>
  <si>
    <t>Run No</t>
  </si>
  <si>
    <t>Train departs</t>
  </si>
  <si>
    <t>Train arrives</t>
  </si>
  <si>
    <t>Narara</t>
  </si>
  <si>
    <t>Niagara Park</t>
  </si>
  <si>
    <t>Lisarow</t>
  </si>
  <si>
    <t>Ourimbah</t>
  </si>
  <si>
    <t>Tuggerah</t>
  </si>
  <si>
    <t>N191</t>
  </si>
  <si>
    <t>N195</t>
  </si>
  <si>
    <t>Niagra Park</t>
  </si>
  <si>
    <t>N190</t>
  </si>
  <si>
    <t>Central Coast &amp; Newcastle Line
Gosford – Wyong</t>
  </si>
  <si>
    <t>Route 12CN : Gosford all stations to Wyong and return</t>
  </si>
  <si>
    <t>Route 11CN : Gosford, Tuggerah then Wyong and return</t>
  </si>
  <si>
    <t>213L</t>
  </si>
  <si>
    <t>282L</t>
  </si>
  <si>
    <t>259G</t>
  </si>
  <si>
    <t>Route</t>
  </si>
  <si>
    <t>11CN</t>
  </si>
  <si>
    <t>12CN</t>
  </si>
  <si>
    <t>Bus Type</t>
  </si>
  <si>
    <t>W/C Low Floor</t>
  </si>
  <si>
    <t xml:space="preserve">Quanity </t>
  </si>
  <si>
    <t>N187</t>
  </si>
  <si>
    <t>GOSFORD</t>
  </si>
  <si>
    <t>-</t>
  </si>
  <si>
    <t>WYONG</t>
  </si>
  <si>
    <t>243B</t>
  </si>
  <si>
    <t xml:space="preserve">Towards Gosford </t>
  </si>
  <si>
    <t xml:space="preserve">Towards Wyong </t>
  </si>
  <si>
    <t>Mon, Tues, Wed, Thurs</t>
  </si>
  <si>
    <t>Tues morn, Wed morn, Thurs morn, Friday morn</t>
  </si>
  <si>
    <t>NO</t>
  </si>
  <si>
    <t>CONNECT</t>
  </si>
  <si>
    <t>292G</t>
  </si>
  <si>
    <t>284M</t>
  </si>
  <si>
    <t>N993</t>
  </si>
  <si>
    <t>281B</t>
  </si>
  <si>
    <t>248G</t>
  </si>
  <si>
    <t>208J</t>
  </si>
  <si>
    <t>280B</t>
  </si>
  <si>
    <t>224M</t>
  </si>
  <si>
    <t>292J</t>
  </si>
  <si>
    <t>292F</t>
  </si>
  <si>
    <t>224L</t>
  </si>
  <si>
    <t>290F</t>
  </si>
  <si>
    <t>4 Weeknights - Monday 1 ,Tuesday 2 ,Wednesday 3 &amp; Thursday 4 March 2021</t>
  </si>
  <si>
    <t>284L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</si>
</sst>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7"/>
      <name val="Small Fonts"/>
      <family val="2"/>
    </font>
    <font>
      <sz val="9"/>
      <name val="Arial"/>
      <family val="2"/>
    </font>
    <font>
      <b/>
      <sz val="7"/>
      <name val="Small Fonts"/>
      <family val="2"/>
    </font>
    <font>
      <sz val="9"/>
      <name val="Small Fonts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Small Fonts"/>
      <family val="2"/>
    </font>
    <font>
      <sz val="10"/>
      <name val="Arial"/>
      <family val="2"/>
    </font>
    <font>
      <sz val="11"/>
      <name val="Small Fonts"/>
      <family val="2"/>
    </font>
    <font>
      <b/>
      <sz val="11"/>
      <name val="Arial"/>
      <family val="2"/>
    </font>
    <font>
      <b/>
      <sz val="16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6666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10" fillId="0" borderId="0" xfId="0" applyFont="1" applyFill="1"/>
    <xf numFmtId="0" fontId="8" fillId="0" borderId="0" xfId="0" applyFont="1" applyFill="1" applyAlignment="1"/>
    <xf numFmtId="0" fontId="9" fillId="2" borderId="0" xfId="0" applyFont="1" applyFill="1" applyAlignment="1">
      <alignment vertical="center"/>
    </xf>
    <xf numFmtId="0" fontId="2" fillId="2" borderId="0" xfId="0" applyFont="1" applyFill="1"/>
    <xf numFmtId="0" fontId="6" fillId="2" borderId="0" xfId="0" applyFont="1" applyFill="1"/>
    <xf numFmtId="18" fontId="9" fillId="0" borderId="2" xfId="0" applyNumberFormat="1" applyFont="1" applyFill="1" applyBorder="1" applyAlignment="1">
      <alignment horizontal="center" vertical="center"/>
    </xf>
    <xf numFmtId="18" fontId="9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8" fontId="9" fillId="2" borderId="1" xfId="0" applyNumberFormat="1" applyFont="1" applyFill="1" applyBorder="1" applyAlignment="1">
      <alignment horizontal="center" vertical="center"/>
    </xf>
    <xf numFmtId="18" fontId="9" fillId="2" borderId="2" xfId="0" applyNumberFormat="1" applyFont="1" applyFill="1" applyBorder="1" applyAlignment="1">
      <alignment horizontal="center" vertical="center"/>
    </xf>
    <xf numFmtId="18" fontId="9" fillId="0" borderId="1" xfId="0" applyNumberFormat="1" applyFont="1" applyFill="1" applyBorder="1" applyAlignment="1">
      <alignment horizontal="center" vertical="center"/>
    </xf>
    <xf numFmtId="18" fontId="7" fillId="0" borderId="3" xfId="0" applyNumberFormat="1" applyFont="1" applyFill="1" applyBorder="1" applyAlignment="1">
      <alignment horizontal="center" vertical="center"/>
    </xf>
    <xf numFmtId="18" fontId="7" fillId="0" borderId="1" xfId="0" applyNumberFormat="1" applyFont="1" applyFill="1" applyBorder="1" applyAlignment="1">
      <alignment horizontal="center" vertical="center"/>
    </xf>
    <xf numFmtId="18" fontId="7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9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8" fontId="9" fillId="0" borderId="5" xfId="0" applyNumberFormat="1" applyFont="1" applyFill="1" applyBorder="1" applyAlignment="1">
      <alignment horizontal="center" vertical="center" wrapText="1"/>
    </xf>
    <xf numFmtId="18" fontId="7" fillId="2" borderId="1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" fontId="7" fillId="2" borderId="3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/>
    </xf>
    <xf numFmtId="0" fontId="1" fillId="0" borderId="0" xfId="0" applyFont="1" applyFill="1" applyAlignment="1"/>
    <xf numFmtId="0" fontId="9" fillId="0" borderId="4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59F12F"/>
      <color rgb="FF31EF36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O44"/>
  <sheetViews>
    <sheetView showGridLines="0" tabSelected="1" view="pageBreakPreview" zoomScale="115" zoomScaleNormal="100" zoomScaleSheetLayoutView="115" workbookViewId="0">
      <selection activeCell="N34" sqref="N34"/>
    </sheetView>
  </sheetViews>
  <sheetFormatPr defaultColWidth="9.109375" defaultRowHeight="8.4" x14ac:dyDescent="0.15"/>
  <cols>
    <col min="1" max="1" width="20.6640625" style="34" customWidth="1"/>
    <col min="2" max="9" width="13.6640625" style="1" customWidth="1"/>
    <col min="10" max="10" width="13.6640625" style="22" customWidth="1"/>
    <col min="11" max="15" width="13.6640625" style="1" customWidth="1"/>
    <col min="16" max="16384" width="9.109375" style="1"/>
  </cols>
  <sheetData>
    <row r="1" spans="1:15" ht="47.25" customHeight="1" x14ac:dyDescent="0.1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5" customFormat="1" ht="24.75" customHeight="1" x14ac:dyDescent="0.25">
      <c r="A2" s="33" t="s">
        <v>48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13" customFormat="1" ht="16.5" customHeight="1" x14ac:dyDescent="0.25">
      <c r="A3" s="12"/>
      <c r="B3" s="12"/>
      <c r="C3" s="12"/>
      <c r="D3" s="12"/>
      <c r="E3" s="12"/>
      <c r="F3" s="12"/>
      <c r="G3" s="12"/>
      <c r="H3" s="12"/>
      <c r="J3" s="21"/>
      <c r="K3" s="12"/>
      <c r="L3" s="12"/>
      <c r="M3" s="12"/>
      <c r="O3" s="12"/>
    </row>
    <row r="4" spans="1:15" s="13" customFormat="1" ht="16.5" customHeight="1" x14ac:dyDescent="0.15">
      <c r="A4" s="12" t="s">
        <v>15</v>
      </c>
      <c r="B4" s="1"/>
      <c r="C4" s="1"/>
      <c r="D4" s="1"/>
      <c r="E4" s="1"/>
      <c r="F4" s="1"/>
      <c r="G4" s="1"/>
      <c r="H4" s="1"/>
      <c r="I4" s="1"/>
      <c r="J4" s="22"/>
      <c r="K4" s="1"/>
      <c r="L4" s="1"/>
      <c r="M4" s="1"/>
      <c r="N4" s="1"/>
      <c r="O4" s="1"/>
    </row>
    <row r="5" spans="1:15" s="6" customFormat="1" ht="30" customHeight="1" x14ac:dyDescent="0.25">
      <c r="A5" s="12" t="s">
        <v>14</v>
      </c>
      <c r="B5" s="1"/>
      <c r="C5" s="1"/>
      <c r="D5" s="1"/>
      <c r="E5" s="1"/>
      <c r="F5" s="1"/>
      <c r="G5" s="1"/>
      <c r="H5" s="1"/>
      <c r="I5" s="1"/>
      <c r="J5" s="22"/>
      <c r="K5" s="1"/>
      <c r="L5" s="1"/>
      <c r="M5" s="1"/>
      <c r="N5" s="1"/>
      <c r="O5" s="1"/>
    </row>
    <row r="6" spans="1:15" s="6" customFormat="1" ht="16.5" customHeight="1" x14ac:dyDescent="0.25">
      <c r="A6" s="34"/>
      <c r="B6" s="1"/>
      <c r="C6" s="1"/>
      <c r="D6" s="1"/>
      <c r="E6" s="1"/>
      <c r="F6" s="1"/>
      <c r="G6" s="1"/>
      <c r="H6" s="1"/>
      <c r="I6" s="1"/>
      <c r="J6" s="22"/>
      <c r="K6" s="1"/>
      <c r="L6" s="1"/>
      <c r="M6" s="1"/>
      <c r="N6" s="1"/>
      <c r="O6" s="1"/>
    </row>
    <row r="7" spans="1:15" s="6" customFormat="1" ht="16.5" customHeight="1" x14ac:dyDescent="0.25">
      <c r="A7" s="12" t="s">
        <v>31</v>
      </c>
      <c r="B7" s="1"/>
      <c r="C7" s="1"/>
      <c r="D7" s="1"/>
      <c r="E7" s="1"/>
      <c r="F7" s="1"/>
      <c r="G7" s="1"/>
      <c r="H7" s="1"/>
      <c r="I7" s="1"/>
      <c r="J7" s="22"/>
      <c r="K7" s="1"/>
      <c r="L7" s="1"/>
      <c r="M7" s="1"/>
      <c r="N7" s="1"/>
      <c r="O7" s="1"/>
    </row>
    <row r="8" spans="1:15" s="6" customFormat="1" ht="52.8" x14ac:dyDescent="0.25">
      <c r="A8" s="35" t="s">
        <v>0</v>
      </c>
      <c r="B8" s="26" t="s">
        <v>32</v>
      </c>
      <c r="C8" s="26" t="s">
        <v>32</v>
      </c>
      <c r="D8" s="26" t="s">
        <v>32</v>
      </c>
      <c r="E8" s="26" t="s">
        <v>32</v>
      </c>
      <c r="F8" s="26" t="s">
        <v>32</v>
      </c>
      <c r="G8" s="26" t="s">
        <v>32</v>
      </c>
      <c r="H8" s="26" t="s">
        <v>32</v>
      </c>
      <c r="I8" s="26" t="s">
        <v>33</v>
      </c>
      <c r="J8" s="26" t="s">
        <v>33</v>
      </c>
      <c r="K8" s="26" t="s">
        <v>33</v>
      </c>
      <c r="L8" s="26" t="s">
        <v>33</v>
      </c>
      <c r="M8" s="26" t="s">
        <v>33</v>
      </c>
      <c r="N8" s="1"/>
      <c r="O8" s="1"/>
    </row>
    <row r="9" spans="1:15" s="6" customFormat="1" ht="16.5" customHeight="1" x14ac:dyDescent="0.25">
      <c r="A9" s="36" t="s">
        <v>19</v>
      </c>
      <c r="B9" s="19" t="s">
        <v>20</v>
      </c>
      <c r="C9" s="19" t="s">
        <v>21</v>
      </c>
      <c r="D9" s="19" t="s">
        <v>21</v>
      </c>
      <c r="E9" s="19" t="s">
        <v>20</v>
      </c>
      <c r="F9" s="19" t="s">
        <v>21</v>
      </c>
      <c r="G9" s="19" t="s">
        <v>20</v>
      </c>
      <c r="H9" s="19" t="s">
        <v>21</v>
      </c>
      <c r="I9" s="19" t="s">
        <v>21</v>
      </c>
      <c r="J9" s="19" t="s">
        <v>20</v>
      </c>
      <c r="K9" s="19" t="s">
        <v>21</v>
      </c>
      <c r="L9" s="19" t="s">
        <v>21</v>
      </c>
      <c r="M9" s="19" t="s">
        <v>21</v>
      </c>
      <c r="N9" s="1"/>
      <c r="O9" s="1"/>
    </row>
    <row r="10" spans="1:15" s="6" customFormat="1" ht="16.5" customHeight="1" x14ac:dyDescent="0.25">
      <c r="A10" s="37" t="s">
        <v>22</v>
      </c>
      <c r="B10" s="16" t="s">
        <v>23</v>
      </c>
      <c r="C10" s="16" t="s">
        <v>23</v>
      </c>
      <c r="D10" s="16" t="s">
        <v>23</v>
      </c>
      <c r="E10" s="16" t="s">
        <v>23</v>
      </c>
      <c r="F10" s="16" t="s">
        <v>23</v>
      </c>
      <c r="G10" s="16" t="s">
        <v>23</v>
      </c>
      <c r="H10" s="16" t="s">
        <v>23</v>
      </c>
      <c r="I10" s="16" t="s">
        <v>23</v>
      </c>
      <c r="J10" s="16" t="s">
        <v>23</v>
      </c>
      <c r="K10" s="16" t="s">
        <v>23</v>
      </c>
      <c r="L10" s="16" t="s">
        <v>23</v>
      </c>
      <c r="M10" s="16" t="s">
        <v>23</v>
      </c>
      <c r="N10" s="1"/>
      <c r="O10" s="1"/>
    </row>
    <row r="11" spans="1:15" s="6" customFormat="1" ht="16.5" customHeight="1" x14ac:dyDescent="0.25">
      <c r="A11" s="37" t="s">
        <v>24</v>
      </c>
      <c r="B11" s="23">
        <v>1</v>
      </c>
      <c r="C11" s="23">
        <v>1</v>
      </c>
      <c r="D11" s="23">
        <v>1</v>
      </c>
      <c r="E11" s="23">
        <v>1</v>
      </c>
      <c r="F11" s="23">
        <v>1</v>
      </c>
      <c r="G11" s="23">
        <v>1</v>
      </c>
      <c r="H11" s="23">
        <v>1</v>
      </c>
      <c r="I11" s="23">
        <v>1</v>
      </c>
      <c r="J11" s="23">
        <v>1</v>
      </c>
      <c r="K11" s="23">
        <v>1</v>
      </c>
      <c r="L11" s="23">
        <v>1</v>
      </c>
      <c r="M11" s="23">
        <v>1</v>
      </c>
      <c r="N11" s="1"/>
      <c r="O11" s="1"/>
    </row>
    <row r="12" spans="1:15" s="6" customFormat="1" ht="16.5" customHeight="1" x14ac:dyDescent="0.25">
      <c r="A12" s="38" t="s">
        <v>1</v>
      </c>
      <c r="B12" s="24" t="s">
        <v>25</v>
      </c>
      <c r="C12" s="24" t="s">
        <v>25</v>
      </c>
      <c r="D12" s="24" t="s">
        <v>18</v>
      </c>
      <c r="E12" s="24" t="s">
        <v>9</v>
      </c>
      <c r="F12" s="24" t="s">
        <v>9</v>
      </c>
      <c r="G12" s="24" t="s">
        <v>16</v>
      </c>
      <c r="H12" s="24" t="s">
        <v>16</v>
      </c>
      <c r="I12" s="24" t="s">
        <v>10</v>
      </c>
      <c r="J12" s="24" t="s">
        <v>40</v>
      </c>
      <c r="K12" s="24" t="s">
        <v>40</v>
      </c>
      <c r="L12" s="24" t="s">
        <v>41</v>
      </c>
      <c r="M12" s="24" t="s">
        <v>39</v>
      </c>
      <c r="N12" s="1"/>
      <c r="O12" s="1"/>
    </row>
    <row r="13" spans="1:15" s="6" customFormat="1" ht="16.5" customHeight="1" x14ac:dyDescent="0.25">
      <c r="A13" s="39" t="s">
        <v>3</v>
      </c>
      <c r="B13" s="17">
        <v>0.90069444444444446</v>
      </c>
      <c r="C13" s="17">
        <v>0.90069444444444446</v>
      </c>
      <c r="D13" s="17">
        <v>0.92569444444444438</v>
      </c>
      <c r="E13" s="17">
        <v>0.94374999999999998</v>
      </c>
      <c r="F13" s="17">
        <v>0.94374999999999998</v>
      </c>
      <c r="G13" s="17">
        <v>0.96875</v>
      </c>
      <c r="H13" s="17">
        <v>0.96875</v>
      </c>
      <c r="I13" s="17">
        <v>1.2499999999999999E-2</v>
      </c>
      <c r="J13" s="17">
        <v>5.2777777777777778E-2</v>
      </c>
      <c r="K13" s="17">
        <v>5.2777777777777778E-2</v>
      </c>
      <c r="L13" s="17">
        <v>9.375E-2</v>
      </c>
      <c r="M13" s="17">
        <v>0.13194444444444445</v>
      </c>
      <c r="N13" s="1"/>
      <c r="O13" s="1"/>
    </row>
    <row r="14" spans="1:15" s="6" customFormat="1" ht="16.5" customHeight="1" x14ac:dyDescent="0.25">
      <c r="A14" s="40" t="s">
        <v>26</v>
      </c>
      <c r="B14" s="14">
        <f>MOD(B13+TIME(0,5,0),1)</f>
        <v>0.90416666666666667</v>
      </c>
      <c r="C14" s="14">
        <f>MOD(C13+TIME(0,5,0),1)</f>
        <v>0.90416666666666667</v>
      </c>
      <c r="D14" s="14">
        <f>MOD(D13+TIME(0,10,0),1)</f>
        <v>0.9326388888888888</v>
      </c>
      <c r="E14" s="14">
        <f>MOD(E13+TIME(0,5,0),1)</f>
        <v>0.94722222222222219</v>
      </c>
      <c r="F14" s="14">
        <f>MOD(F13+TIME(0,5,0),1)</f>
        <v>0.94722222222222219</v>
      </c>
      <c r="G14" s="14">
        <f>MOD(G13+TIME(0,7,0),1)</f>
        <v>0.97361111111111109</v>
      </c>
      <c r="H14" s="14">
        <f>MOD(H13+TIME(0,10,0),1)</f>
        <v>0.97569444444444442</v>
      </c>
      <c r="I14" s="14">
        <f>MOD(I13+TIME(0,7,0),1)</f>
        <v>1.7361111111111112E-2</v>
      </c>
      <c r="J14" s="14">
        <f>MOD(J13+TIME(0,5,0),1)</f>
        <v>5.6250000000000001E-2</v>
      </c>
      <c r="K14" s="14">
        <f>MOD(K13+TIME(0,7,0),1)</f>
        <v>5.7638888888888892E-2</v>
      </c>
      <c r="L14" s="14">
        <f>MOD(L13+TIME(0,7,0),1)</f>
        <v>9.8611111111111108E-2</v>
      </c>
      <c r="M14" s="14">
        <f>MOD(M13+TIME(0,10,0),1)</f>
        <v>0.1388888888888889</v>
      </c>
      <c r="N14" s="1"/>
      <c r="O14" s="1"/>
    </row>
    <row r="15" spans="1:15" s="6" customFormat="1" ht="16.5" customHeight="1" x14ac:dyDescent="0.25">
      <c r="A15" s="37" t="s">
        <v>4</v>
      </c>
      <c r="B15" s="10" t="s">
        <v>27</v>
      </c>
      <c r="C15" s="10">
        <f>MOD(C14+TIME(0,6,0),1)</f>
        <v>0.90833333333333333</v>
      </c>
      <c r="D15" s="10">
        <f>MOD(D14+TIME(0,6,0),1)</f>
        <v>0.93680555555555545</v>
      </c>
      <c r="E15" s="10" t="s">
        <v>27</v>
      </c>
      <c r="F15" s="10">
        <f>MOD(F14+TIME(0,6,0),1)</f>
        <v>0.95138888888888884</v>
      </c>
      <c r="G15" s="10" t="s">
        <v>27</v>
      </c>
      <c r="H15" s="10">
        <f>MOD(H14+TIME(0,6,0),1)</f>
        <v>0.97986111111111107</v>
      </c>
      <c r="I15" s="10">
        <f>MOD(I14+TIME(0,6,0),1)</f>
        <v>2.1527777777777778E-2</v>
      </c>
      <c r="J15" s="10" t="s">
        <v>27</v>
      </c>
      <c r="K15" s="10">
        <f>MOD(K14+TIME(0,6,0),1)</f>
        <v>6.1805555555555558E-2</v>
      </c>
      <c r="L15" s="10">
        <f>MOD(L14+TIME(0,6,0),1)</f>
        <v>0.10277777777777777</v>
      </c>
      <c r="M15" s="10">
        <f>MOD(M14+TIME(0,6,0),1)</f>
        <v>0.14305555555555557</v>
      </c>
      <c r="N15" s="1"/>
      <c r="O15" s="1"/>
    </row>
    <row r="16" spans="1:15" s="7" customFormat="1" ht="16.5" customHeight="1" x14ac:dyDescent="0.15">
      <c r="A16" s="37" t="s">
        <v>5</v>
      </c>
      <c r="B16" s="10" t="s">
        <v>27</v>
      </c>
      <c r="C16" s="10">
        <f>MOD(C15+TIME(0,3,0),1)</f>
        <v>0.91041666666666665</v>
      </c>
      <c r="D16" s="10">
        <f>MOD(D15+TIME(0,3,0),1)</f>
        <v>0.93888888888888877</v>
      </c>
      <c r="E16" s="10" t="s">
        <v>27</v>
      </c>
      <c r="F16" s="10">
        <f>MOD(F15+TIME(0,3,0),1)</f>
        <v>0.95347222222222217</v>
      </c>
      <c r="G16" s="10" t="s">
        <v>27</v>
      </c>
      <c r="H16" s="10">
        <f>MOD(H15+TIME(0,3,0),1)</f>
        <v>0.9819444444444444</v>
      </c>
      <c r="I16" s="10">
        <f>MOD(I15+TIME(0,3,0),1)</f>
        <v>2.361111111111111E-2</v>
      </c>
      <c r="J16" s="10" t="s">
        <v>27</v>
      </c>
      <c r="K16" s="10">
        <f>MOD(K15+TIME(0,3,0),1)</f>
        <v>6.3888888888888898E-2</v>
      </c>
      <c r="L16" s="10">
        <f>MOD(L15+TIME(0,3,0),1)</f>
        <v>0.10486111111111111</v>
      </c>
      <c r="M16" s="10">
        <f>MOD(M15+TIME(0,3,0),1)</f>
        <v>0.1451388888888889</v>
      </c>
      <c r="N16" s="1"/>
      <c r="O16" s="1"/>
    </row>
    <row r="17" spans="1:15" s="7" customFormat="1" ht="16.5" customHeight="1" x14ac:dyDescent="0.15">
      <c r="A17" s="37" t="s">
        <v>6</v>
      </c>
      <c r="B17" s="10" t="s">
        <v>27</v>
      </c>
      <c r="C17" s="10">
        <f>MOD(C16+TIME(0,2,0),1)</f>
        <v>0.91180555555555554</v>
      </c>
      <c r="D17" s="10">
        <f>MOD(D16+TIME(0,2,0),1)</f>
        <v>0.94027777777777766</v>
      </c>
      <c r="E17" s="10" t="s">
        <v>27</v>
      </c>
      <c r="F17" s="10">
        <f>MOD(F16+TIME(0,2,0),1)</f>
        <v>0.95486111111111105</v>
      </c>
      <c r="G17" s="10" t="s">
        <v>27</v>
      </c>
      <c r="H17" s="10">
        <f>MOD(H16+TIME(0,2,0),1)</f>
        <v>0.98333333333333328</v>
      </c>
      <c r="I17" s="10">
        <f>MOD(I16+TIME(0,2,0),1)</f>
        <v>2.4999999999999998E-2</v>
      </c>
      <c r="J17" s="10" t="s">
        <v>27</v>
      </c>
      <c r="K17" s="10">
        <f>MOD(K16+TIME(0,2,0),1)</f>
        <v>6.5277777777777782E-2</v>
      </c>
      <c r="L17" s="10">
        <f>MOD(L16+TIME(0,2,0),1)</f>
        <v>0.10625</v>
      </c>
      <c r="M17" s="10">
        <f>MOD(M16+TIME(0,2,0),1)</f>
        <v>0.14652777777777778</v>
      </c>
      <c r="N17" s="1"/>
      <c r="O17" s="1"/>
    </row>
    <row r="18" spans="1:15" s="7" customFormat="1" ht="16.5" customHeight="1" x14ac:dyDescent="0.15">
      <c r="A18" s="37" t="s">
        <v>7</v>
      </c>
      <c r="B18" s="10" t="s">
        <v>27</v>
      </c>
      <c r="C18" s="10">
        <f>MOD(C17+TIME(0,4,0),1)</f>
        <v>0.9145833333333333</v>
      </c>
      <c r="D18" s="10">
        <f>MOD(D17+TIME(0,4,0),1)</f>
        <v>0.94305555555555542</v>
      </c>
      <c r="E18" s="10" t="s">
        <v>27</v>
      </c>
      <c r="F18" s="10">
        <f>MOD(F17+TIME(0,4,0),1)</f>
        <v>0.95763888888888882</v>
      </c>
      <c r="G18" s="10" t="s">
        <v>27</v>
      </c>
      <c r="H18" s="10">
        <f>MOD(H17+TIME(0,4,0),1)</f>
        <v>0.98611111111111105</v>
      </c>
      <c r="I18" s="10">
        <f>MOD(I17+TIME(0,4,0),1)</f>
        <v>2.7777777777777776E-2</v>
      </c>
      <c r="J18" s="10" t="s">
        <v>27</v>
      </c>
      <c r="K18" s="10">
        <f>MOD(K17+TIME(0,4,0),1)</f>
        <v>6.8055555555555564E-2</v>
      </c>
      <c r="L18" s="10">
        <f>MOD(L17+TIME(0,4,0),1)</f>
        <v>0.10902777777777778</v>
      </c>
      <c r="M18" s="10">
        <f>MOD(M17+TIME(0,4,0),1)</f>
        <v>0.14930555555555555</v>
      </c>
      <c r="N18" s="1"/>
      <c r="O18" s="1"/>
    </row>
    <row r="19" spans="1:15" s="7" customFormat="1" ht="16.8" customHeight="1" x14ac:dyDescent="0.15">
      <c r="A19" s="37" t="s">
        <v>8</v>
      </c>
      <c r="B19" s="15">
        <f>MOD(B14+TIME(0,21,0),1)</f>
        <v>0.91874999999999996</v>
      </c>
      <c r="C19" s="15">
        <f>MOD(C18+TIME(0,9,0),1)</f>
        <v>0.92083333333333328</v>
      </c>
      <c r="D19" s="15">
        <f>MOD(D18+TIME(0,9,0),1)</f>
        <v>0.9493055555555554</v>
      </c>
      <c r="E19" s="15">
        <f>MOD(E14+TIME(0,21,0),1)</f>
        <v>0.96180555555555547</v>
      </c>
      <c r="F19" s="15">
        <f>MOD(F18+TIME(0,9,0),1)</f>
        <v>0.9638888888888888</v>
      </c>
      <c r="G19" s="15">
        <f>MOD(G14+TIME(0,21,0),1)</f>
        <v>0.98819444444444438</v>
      </c>
      <c r="H19" s="15">
        <f>MOD(H18+TIME(0,9,0),1)</f>
        <v>0.99236111111111103</v>
      </c>
      <c r="I19" s="15">
        <f>MOD(I18+TIME(0,9,0),1)</f>
        <v>3.4027777777777775E-2</v>
      </c>
      <c r="J19" s="15">
        <f>MOD(J14+TIME(0,21,0),1)</f>
        <v>7.0833333333333331E-2</v>
      </c>
      <c r="K19" s="15">
        <f>MOD(K18+TIME(0,9,0),1)</f>
        <v>7.4305555555555569E-2</v>
      </c>
      <c r="L19" s="15">
        <f>MOD(L18+TIME(0,9,0),1)</f>
        <v>0.11527777777777778</v>
      </c>
      <c r="M19" s="15">
        <f>MOD(M18+TIME(0,9,0),1)</f>
        <v>0.15555555555555556</v>
      </c>
      <c r="N19" s="1"/>
      <c r="O19" s="1"/>
    </row>
    <row r="20" spans="1:15" s="7" customFormat="1" ht="16.5" customHeight="1" x14ac:dyDescent="0.15">
      <c r="A20" s="37" t="s">
        <v>28</v>
      </c>
      <c r="B20" s="11">
        <f t="shared" ref="B20" si="0">MOD(B19+TIME(0,4,0),1)</f>
        <v>0.92152777777777772</v>
      </c>
      <c r="C20" s="11">
        <f t="shared" ref="C20" si="1">MOD(C19+TIME(0,4,0),1)</f>
        <v>0.92361111111111105</v>
      </c>
      <c r="D20" s="11">
        <f t="shared" ref="D20" si="2">MOD(D19+TIME(0,4,0),1)</f>
        <v>0.95208333333333317</v>
      </c>
      <c r="E20" s="11">
        <f t="shared" ref="E20" si="3">MOD(E19+TIME(0,4,0),1)</f>
        <v>0.96458333333333324</v>
      </c>
      <c r="F20" s="11">
        <f t="shared" ref="F20" si="4">MOD(F19+TIME(0,4,0),1)</f>
        <v>0.96666666666666656</v>
      </c>
      <c r="G20" s="11">
        <f t="shared" ref="G20" si="5">MOD(G19+TIME(0,4,0),1)</f>
        <v>0.99097222222222214</v>
      </c>
      <c r="H20" s="11">
        <f t="shared" ref="H20" si="6">MOD(H19+TIME(0,4,0),1)</f>
        <v>0.9951388888888888</v>
      </c>
      <c r="I20" s="11">
        <f t="shared" ref="I20" si="7">MOD(I19+TIME(0,4,0),1)</f>
        <v>3.680555555555555E-2</v>
      </c>
      <c r="J20" s="11">
        <f t="shared" ref="J20" si="8">MOD(J19+TIME(0,4,0),1)</f>
        <v>7.3611111111111113E-2</v>
      </c>
      <c r="K20" s="11">
        <f t="shared" ref="K20" si="9">MOD(K19+TIME(0,4,0),1)</f>
        <v>7.7083333333333351E-2</v>
      </c>
      <c r="L20" s="11">
        <f t="shared" ref="L20" si="10">MOD(L19+TIME(0,4,0),1)</f>
        <v>0.11805555555555557</v>
      </c>
      <c r="M20" s="11">
        <f t="shared" ref="M20" si="11">MOD(M19+TIME(0,4,0),1)</f>
        <v>0.15833333333333333</v>
      </c>
      <c r="N20" s="1"/>
      <c r="O20" s="1"/>
    </row>
    <row r="21" spans="1:15" s="7" customFormat="1" ht="16.5" customHeight="1" x14ac:dyDescent="0.15">
      <c r="A21" s="38" t="s">
        <v>2</v>
      </c>
      <c r="B21" s="18">
        <v>0.92638888888888893</v>
      </c>
      <c r="C21" s="18">
        <v>0.92638888888888893</v>
      </c>
      <c r="D21" s="18">
        <v>0.97222222222222221</v>
      </c>
      <c r="E21" s="18">
        <v>0.97222222222222221</v>
      </c>
      <c r="F21" s="18">
        <v>0.97222222222222221</v>
      </c>
      <c r="G21" s="18">
        <v>0.99791666666666667</v>
      </c>
      <c r="H21" s="18">
        <v>0.99791666666666667</v>
      </c>
      <c r="I21" s="18">
        <v>4.3055555555555562E-2</v>
      </c>
      <c r="J21" s="18">
        <v>8.2638888888888887E-2</v>
      </c>
      <c r="K21" s="18">
        <v>8.2638888888888887E-2</v>
      </c>
      <c r="L21" s="16" t="s">
        <v>34</v>
      </c>
      <c r="M21" s="18">
        <v>0.16180555555555556</v>
      </c>
      <c r="N21" s="1"/>
      <c r="O21" s="1"/>
    </row>
    <row r="22" spans="1:15" s="7" customFormat="1" ht="16.5" customHeight="1" x14ac:dyDescent="0.15">
      <c r="A22" s="39" t="s">
        <v>1</v>
      </c>
      <c r="B22" s="25" t="s">
        <v>36</v>
      </c>
      <c r="C22" s="25" t="s">
        <v>36</v>
      </c>
      <c r="D22" s="25" t="s">
        <v>37</v>
      </c>
      <c r="E22" s="25" t="s">
        <v>37</v>
      </c>
      <c r="F22" s="25" t="s">
        <v>37</v>
      </c>
      <c r="G22" s="25" t="s">
        <v>38</v>
      </c>
      <c r="H22" s="25" t="s">
        <v>38</v>
      </c>
      <c r="I22" s="25" t="s">
        <v>43</v>
      </c>
      <c r="J22" s="25" t="s">
        <v>44</v>
      </c>
      <c r="K22" s="25" t="s">
        <v>44</v>
      </c>
      <c r="L22" s="20" t="s">
        <v>35</v>
      </c>
      <c r="M22" s="25" t="s">
        <v>42</v>
      </c>
      <c r="N22" s="1"/>
      <c r="O22" s="1"/>
    </row>
    <row r="23" spans="1:15" s="7" customFormat="1" ht="16.5" customHeight="1" x14ac:dyDescent="0.15">
      <c r="A23" s="34"/>
      <c r="B23" s="1"/>
      <c r="C23" s="1"/>
      <c r="D23" s="1"/>
      <c r="E23" s="1"/>
      <c r="F23" s="1"/>
      <c r="G23" s="1"/>
      <c r="H23" s="1"/>
      <c r="I23" s="1"/>
      <c r="J23" s="22"/>
      <c r="K23" s="1"/>
      <c r="L23" s="1"/>
      <c r="M23" s="1"/>
      <c r="N23" s="1"/>
      <c r="O23" s="1"/>
    </row>
    <row r="24" spans="1:15" s="7" customFormat="1" ht="16.5" customHeight="1" x14ac:dyDescent="0.15">
      <c r="A24" s="34"/>
      <c r="B24" s="1"/>
      <c r="C24" s="1"/>
      <c r="D24" s="1"/>
      <c r="E24" s="1"/>
      <c r="F24" s="1"/>
      <c r="G24" s="1"/>
      <c r="H24" s="1"/>
      <c r="I24" s="1"/>
      <c r="J24" s="22"/>
      <c r="K24" s="1"/>
      <c r="L24" s="1"/>
      <c r="M24" s="1"/>
      <c r="N24" s="1"/>
      <c r="O24" s="1"/>
    </row>
    <row r="25" spans="1:15" s="7" customFormat="1" ht="16.5" customHeight="1" x14ac:dyDescent="0.15">
      <c r="A25" s="34"/>
      <c r="B25" s="1"/>
      <c r="C25" s="1"/>
      <c r="D25" s="1"/>
      <c r="E25" s="1"/>
      <c r="F25" s="1"/>
      <c r="G25" s="1"/>
      <c r="H25" s="1"/>
      <c r="I25" s="1"/>
      <c r="J25" s="22"/>
      <c r="K25" s="1"/>
      <c r="L25" s="1"/>
      <c r="M25" s="1"/>
      <c r="N25" s="1"/>
      <c r="O25" s="1"/>
    </row>
    <row r="26" spans="1:15" s="7" customFormat="1" ht="16.5" customHeight="1" x14ac:dyDescent="0.15">
      <c r="A26" s="12" t="s">
        <v>15</v>
      </c>
      <c r="B26" s="1"/>
      <c r="C26" s="1"/>
      <c r="D26" s="1"/>
      <c r="E26" s="1"/>
      <c r="F26" s="1"/>
      <c r="G26" s="1"/>
      <c r="H26" s="1"/>
      <c r="I26" s="1"/>
      <c r="J26" s="22"/>
      <c r="K26" s="1"/>
      <c r="L26" s="1"/>
      <c r="M26" s="1"/>
      <c r="N26" s="1"/>
      <c r="O26" s="1"/>
    </row>
    <row r="27" spans="1:15" s="7" customFormat="1" ht="16.5" customHeight="1" x14ac:dyDescent="0.15">
      <c r="A27" s="12" t="s">
        <v>14</v>
      </c>
      <c r="B27" s="1"/>
      <c r="C27" s="1"/>
      <c r="D27" s="1"/>
      <c r="E27" s="1"/>
      <c r="F27" s="1"/>
      <c r="G27" s="1"/>
      <c r="H27" s="1"/>
      <c r="I27" s="1"/>
      <c r="J27" s="22"/>
      <c r="K27" s="1"/>
      <c r="L27" s="1"/>
      <c r="M27" s="1"/>
      <c r="N27" s="1"/>
      <c r="O27" s="1"/>
    </row>
    <row r="28" spans="1:15" s="7" customFormat="1" ht="16.5" customHeight="1" x14ac:dyDescent="0.15">
      <c r="A28" s="34"/>
      <c r="B28" s="1"/>
      <c r="C28" s="1"/>
      <c r="D28" s="1"/>
      <c r="E28" s="1"/>
      <c r="F28" s="1"/>
      <c r="G28" s="1"/>
      <c r="H28" s="1"/>
      <c r="I28" s="1"/>
      <c r="J28" s="22"/>
      <c r="K28" s="1"/>
      <c r="L28" s="1"/>
      <c r="M28" s="1"/>
      <c r="N28" s="1"/>
      <c r="O28" s="1"/>
    </row>
    <row r="29" spans="1:15" s="7" customFormat="1" ht="16.5" customHeight="1" x14ac:dyDescent="0.15">
      <c r="A29" s="41" t="s">
        <v>30</v>
      </c>
      <c r="B29" s="1"/>
      <c r="C29" s="1"/>
      <c r="D29" s="1"/>
      <c r="E29" s="1"/>
      <c r="F29" s="1"/>
      <c r="G29" s="1"/>
      <c r="H29" s="1"/>
      <c r="I29" s="1"/>
      <c r="J29" s="22"/>
      <c r="K29" s="1"/>
      <c r="L29" s="1"/>
      <c r="M29" s="1"/>
      <c r="N29" s="1"/>
      <c r="O29" s="1"/>
    </row>
    <row r="30" spans="1:15" s="7" customFormat="1" ht="52.8" x14ac:dyDescent="0.15">
      <c r="A30" s="35" t="s">
        <v>0</v>
      </c>
      <c r="B30" s="26" t="s">
        <v>32</v>
      </c>
      <c r="C30" s="26" t="s">
        <v>32</v>
      </c>
      <c r="D30" s="26" t="s">
        <v>32</v>
      </c>
      <c r="E30" s="26" t="s">
        <v>32</v>
      </c>
      <c r="F30" s="26" t="s">
        <v>32</v>
      </c>
      <c r="G30" s="26" t="s">
        <v>33</v>
      </c>
      <c r="H30" s="26" t="s">
        <v>33</v>
      </c>
      <c r="I30" s="1"/>
      <c r="J30" s="1"/>
      <c r="K30" s="1"/>
      <c r="L30" s="1"/>
      <c r="M30" s="1"/>
      <c r="N30" s="1"/>
      <c r="O30" s="1"/>
    </row>
    <row r="31" spans="1:15" s="7" customFormat="1" ht="15.6" customHeight="1" x14ac:dyDescent="0.15">
      <c r="A31" s="36" t="s">
        <v>19</v>
      </c>
      <c r="B31" s="19" t="s">
        <v>20</v>
      </c>
      <c r="C31" s="19" t="s">
        <v>21</v>
      </c>
      <c r="D31" s="19" t="s">
        <v>20</v>
      </c>
      <c r="E31" s="19" t="s">
        <v>21</v>
      </c>
      <c r="F31" s="19" t="s">
        <v>21</v>
      </c>
      <c r="G31" s="19" t="s">
        <v>21</v>
      </c>
      <c r="H31" s="19" t="s">
        <v>21</v>
      </c>
      <c r="I31" s="1"/>
      <c r="J31" s="1"/>
      <c r="K31" s="1"/>
      <c r="L31" s="1"/>
      <c r="M31" s="1"/>
      <c r="N31" s="1"/>
      <c r="O31" s="1"/>
    </row>
    <row r="32" spans="1:15" s="7" customFormat="1" ht="15.6" customHeight="1" x14ac:dyDescent="0.15">
      <c r="A32" s="37" t="s">
        <v>22</v>
      </c>
      <c r="B32" s="16" t="s">
        <v>23</v>
      </c>
      <c r="C32" s="16" t="s">
        <v>23</v>
      </c>
      <c r="D32" s="16" t="s">
        <v>23</v>
      </c>
      <c r="E32" s="16" t="s">
        <v>23</v>
      </c>
      <c r="F32" s="16" t="s">
        <v>23</v>
      </c>
      <c r="G32" s="16" t="s">
        <v>23</v>
      </c>
      <c r="H32" s="16" t="s">
        <v>23</v>
      </c>
      <c r="I32" s="1"/>
      <c r="J32" s="1"/>
      <c r="K32" s="1"/>
      <c r="L32" s="1"/>
      <c r="M32" s="1"/>
      <c r="N32" s="1"/>
      <c r="O32" s="1"/>
    </row>
    <row r="33" spans="1:15" s="9" customFormat="1" ht="15.6" customHeight="1" x14ac:dyDescent="0.15">
      <c r="A33" s="37" t="s">
        <v>24</v>
      </c>
      <c r="B33" s="23">
        <v>1</v>
      </c>
      <c r="C33" s="23">
        <v>1</v>
      </c>
      <c r="D33" s="23">
        <v>1</v>
      </c>
      <c r="E33" s="23">
        <v>1</v>
      </c>
      <c r="F33" s="23">
        <v>1</v>
      </c>
      <c r="G33" s="23">
        <v>1</v>
      </c>
      <c r="H33" s="23">
        <v>1</v>
      </c>
      <c r="I33" s="1"/>
      <c r="J33" s="1"/>
      <c r="K33" s="1"/>
      <c r="L33" s="1"/>
      <c r="M33" s="1"/>
      <c r="N33" s="1"/>
      <c r="O33" s="1"/>
    </row>
    <row r="34" spans="1:15" s="8" customFormat="1" ht="15.6" customHeight="1" x14ac:dyDescent="0.2">
      <c r="A34" s="38" t="s">
        <v>1</v>
      </c>
      <c r="B34" s="30" t="s">
        <v>45</v>
      </c>
      <c r="C34" s="30" t="s">
        <v>45</v>
      </c>
      <c r="D34" s="30" t="s">
        <v>49</v>
      </c>
      <c r="E34" s="30" t="s">
        <v>49</v>
      </c>
      <c r="F34" s="30" t="s">
        <v>12</v>
      </c>
      <c r="G34" s="30" t="s">
        <v>46</v>
      </c>
      <c r="H34" s="16" t="s">
        <v>34</v>
      </c>
      <c r="I34" s="1"/>
      <c r="J34" s="1"/>
      <c r="K34" s="1"/>
      <c r="L34" s="1"/>
      <c r="M34" s="1"/>
      <c r="N34" s="1"/>
      <c r="O34" s="1"/>
    </row>
    <row r="35" spans="1:15" s="8" customFormat="1" ht="15.6" customHeight="1" x14ac:dyDescent="0.2">
      <c r="A35" s="39" t="s">
        <v>3</v>
      </c>
      <c r="B35" s="31">
        <v>0.91041666666666676</v>
      </c>
      <c r="C35" s="31">
        <v>0.91041666666666676</v>
      </c>
      <c r="D35" s="31">
        <v>0.95208333333333339</v>
      </c>
      <c r="E35" s="31">
        <v>0.95208333333333339</v>
      </c>
      <c r="F35" s="31">
        <v>0.98541666666666661</v>
      </c>
      <c r="G35" s="31">
        <v>2.7083333333333334E-2</v>
      </c>
      <c r="H35" s="20" t="s">
        <v>35</v>
      </c>
      <c r="I35" s="1"/>
      <c r="J35" s="1"/>
      <c r="K35" s="1"/>
      <c r="L35" s="1"/>
      <c r="M35" s="1"/>
      <c r="N35" s="1"/>
      <c r="O35" s="1"/>
    </row>
    <row r="36" spans="1:15" s="8" customFormat="1" ht="15.6" customHeight="1" x14ac:dyDescent="0.2">
      <c r="A36" s="37" t="s">
        <v>28</v>
      </c>
      <c r="B36" s="14">
        <f>MOD(B35+TIME(0,5,0),1)</f>
        <v>0.91388888888888897</v>
      </c>
      <c r="C36" s="14">
        <f>MOD(C35+TIME(0,5,0),1)</f>
        <v>0.91388888888888897</v>
      </c>
      <c r="D36" s="14">
        <f>MOD(D35+TIME(0,5,0),1)</f>
        <v>0.9555555555555556</v>
      </c>
      <c r="E36" s="14">
        <f>MOD(E35+TIME(0,5,0),1)</f>
        <v>0.9555555555555556</v>
      </c>
      <c r="F36" s="14">
        <f>MOD(F35+TIME(0,7,0),1)</f>
        <v>0.9902777777777777</v>
      </c>
      <c r="G36" s="14">
        <f>MOD(G35+TIME(0,7,0),1)</f>
        <v>3.1944444444444442E-2</v>
      </c>
      <c r="H36" s="14">
        <v>0.11458333333333333</v>
      </c>
      <c r="I36" s="1"/>
      <c r="J36" s="1"/>
      <c r="K36" s="1"/>
      <c r="L36" s="1"/>
      <c r="M36" s="1"/>
      <c r="N36" s="1"/>
      <c r="O36" s="1"/>
    </row>
    <row r="37" spans="1:15" s="4" customFormat="1" ht="15.6" customHeight="1" x14ac:dyDescent="0.2">
      <c r="A37" s="37" t="s">
        <v>8</v>
      </c>
      <c r="B37" s="10">
        <f t="shared" ref="B37:H37" si="12">MOD(B36+TIME(0,3,0),1)</f>
        <v>0.9159722222222223</v>
      </c>
      <c r="C37" s="10">
        <f t="shared" si="12"/>
        <v>0.9159722222222223</v>
      </c>
      <c r="D37" s="10">
        <f t="shared" si="12"/>
        <v>0.95763888888888893</v>
      </c>
      <c r="E37" s="10">
        <f t="shared" si="12"/>
        <v>0.95763888888888893</v>
      </c>
      <c r="F37" s="10">
        <f t="shared" si="12"/>
        <v>0.99236111111111103</v>
      </c>
      <c r="G37" s="10">
        <f t="shared" si="12"/>
        <v>3.4027777777777775E-2</v>
      </c>
      <c r="H37" s="10">
        <f t="shared" si="12"/>
        <v>0.11666666666666667</v>
      </c>
      <c r="I37" s="1"/>
      <c r="J37" s="1"/>
      <c r="K37" s="1"/>
      <c r="L37" s="1"/>
      <c r="M37" s="1"/>
      <c r="N37" s="1"/>
      <c r="O37" s="1"/>
    </row>
    <row r="38" spans="1:15" s="4" customFormat="1" ht="15.6" customHeight="1" x14ac:dyDescent="0.2">
      <c r="A38" s="37" t="s">
        <v>7</v>
      </c>
      <c r="B38" s="10" t="s">
        <v>27</v>
      </c>
      <c r="C38" s="10">
        <f>MOD(C37+TIME(0,9,0),1)</f>
        <v>0.92222222222222228</v>
      </c>
      <c r="D38" s="10" t="s">
        <v>27</v>
      </c>
      <c r="E38" s="10">
        <f>MOD(E37+TIME(0,9,0),1)</f>
        <v>0.96388888888888891</v>
      </c>
      <c r="F38" s="10">
        <f>MOD(F37+TIME(0,9,0),1)</f>
        <v>0.99861111111111101</v>
      </c>
      <c r="G38" s="10">
        <f>MOD(G37+TIME(0,9,0),1)</f>
        <v>4.0277777777777773E-2</v>
      </c>
      <c r="H38" s="10">
        <f>MOD(H37+TIME(0,9,0),1)</f>
        <v>0.12291666666666667</v>
      </c>
      <c r="I38" s="1"/>
      <c r="J38" s="1"/>
      <c r="K38" s="1"/>
      <c r="L38" s="1"/>
      <c r="M38" s="1"/>
      <c r="N38" s="1"/>
      <c r="O38" s="1"/>
    </row>
    <row r="39" spans="1:15" s="4" customFormat="1" ht="15.6" customHeight="1" x14ac:dyDescent="0.2">
      <c r="A39" s="37" t="s">
        <v>6</v>
      </c>
      <c r="B39" s="10" t="s">
        <v>27</v>
      </c>
      <c r="C39" s="10">
        <f>MOD(C38+TIME(0,4,0),1)</f>
        <v>0.92500000000000004</v>
      </c>
      <c r="D39" s="10" t="s">
        <v>27</v>
      </c>
      <c r="E39" s="10">
        <f>MOD(E38+TIME(0,4,0),1)</f>
        <v>0.96666666666666667</v>
      </c>
      <c r="F39" s="10">
        <f>MOD(F38+TIME(0,4,0),1)</f>
        <v>1.388888888888884E-3</v>
      </c>
      <c r="G39" s="10">
        <f>MOD(G38+TIME(0,4,0),1)</f>
        <v>4.3055555555555548E-2</v>
      </c>
      <c r="H39" s="10">
        <f>MOD(H38+TIME(0,4,0),1)</f>
        <v>0.12569444444444444</v>
      </c>
      <c r="I39" s="1"/>
      <c r="J39" s="1"/>
      <c r="K39" s="1"/>
      <c r="L39" s="1"/>
      <c r="M39" s="1"/>
      <c r="N39" s="1"/>
      <c r="O39" s="1"/>
    </row>
    <row r="40" spans="1:15" s="3" customFormat="1" ht="15.6" customHeight="1" x14ac:dyDescent="0.15">
      <c r="A40" s="37" t="s">
        <v>11</v>
      </c>
      <c r="B40" s="10" t="s">
        <v>27</v>
      </c>
      <c r="C40" s="10">
        <f>MOD(C39+TIME(0,2,0),1)</f>
        <v>0.92638888888888893</v>
      </c>
      <c r="D40" s="10" t="s">
        <v>27</v>
      </c>
      <c r="E40" s="10">
        <f>MOD(E39+TIME(0,2,0),1)</f>
        <v>0.96805555555555556</v>
      </c>
      <c r="F40" s="10">
        <f>MOD(F39+TIME(0,2,0),1)</f>
        <v>2.7777777777777731E-3</v>
      </c>
      <c r="G40" s="10">
        <f>MOD(G39+TIME(0,2,0),1)</f>
        <v>4.4444444444444439E-2</v>
      </c>
      <c r="H40" s="10">
        <f>MOD(H39+TIME(0,2,0),1)</f>
        <v>0.12708333333333333</v>
      </c>
      <c r="I40" s="1"/>
      <c r="J40" s="1"/>
      <c r="K40" s="1"/>
      <c r="L40" s="1"/>
      <c r="M40" s="1"/>
      <c r="N40" s="1"/>
      <c r="O40" s="1"/>
    </row>
    <row r="41" spans="1:15" s="3" customFormat="1" ht="15.6" customHeight="1" x14ac:dyDescent="0.15">
      <c r="A41" s="37" t="s">
        <v>4</v>
      </c>
      <c r="B41" s="15" t="s">
        <v>27</v>
      </c>
      <c r="C41" s="15">
        <f>MOD(C40+TIME(0,4,0),1)</f>
        <v>0.9291666666666667</v>
      </c>
      <c r="D41" s="15" t="s">
        <v>27</v>
      </c>
      <c r="E41" s="15">
        <f>MOD(E40+TIME(0,4,0),1)</f>
        <v>0.97083333333333333</v>
      </c>
      <c r="F41" s="15">
        <f>MOD(F40+TIME(0,4,0),1)</f>
        <v>5.5555555555555514E-3</v>
      </c>
      <c r="G41" s="15">
        <f>MOD(G40+TIME(0,4,0),1)</f>
        <v>4.7222222222222214E-2</v>
      </c>
      <c r="H41" s="15">
        <f>MOD(H40+TIME(0,4,0),1)</f>
        <v>0.12986111111111109</v>
      </c>
      <c r="I41" s="1"/>
      <c r="J41" s="1"/>
      <c r="K41" s="1"/>
      <c r="L41" s="1"/>
      <c r="M41" s="1"/>
      <c r="N41" s="1"/>
      <c r="O41" s="1"/>
    </row>
    <row r="42" spans="1:15" s="3" customFormat="1" ht="15.6" customHeight="1" x14ac:dyDescent="0.15">
      <c r="A42" s="42" t="s">
        <v>26</v>
      </c>
      <c r="B42" s="11">
        <f>MOD(B37+TIME(0,22,0),1)</f>
        <v>0.93125000000000002</v>
      </c>
      <c r="C42" s="11">
        <f>MOD(C41+TIME(0,6,0),1)</f>
        <v>0.93333333333333335</v>
      </c>
      <c r="D42" s="11">
        <f>MOD(D37+TIME(0,22,0),1)</f>
        <v>0.97291666666666665</v>
      </c>
      <c r="E42" s="11">
        <f>MOD(E41+TIME(0,6,0),1)</f>
        <v>0.97499999999999998</v>
      </c>
      <c r="F42" s="11">
        <f>MOD(F41+TIME(0,6,0),1)</f>
        <v>9.7222222222222189E-3</v>
      </c>
      <c r="G42" s="11">
        <f>MOD(G41+TIME(0,6,0),1)</f>
        <v>5.138888888888888E-2</v>
      </c>
      <c r="H42" s="11">
        <f>MOD(H41+TIME(0,6,0),1)</f>
        <v>0.13402777777777777</v>
      </c>
      <c r="I42" s="1"/>
      <c r="J42" s="1"/>
      <c r="K42" s="1"/>
      <c r="L42" s="1"/>
      <c r="M42" s="1"/>
      <c r="N42" s="1"/>
      <c r="O42" s="1"/>
    </row>
    <row r="43" spans="1:15" s="2" customFormat="1" ht="15.6" customHeight="1" x14ac:dyDescent="0.15">
      <c r="A43" s="38" t="s">
        <v>2</v>
      </c>
      <c r="B43" s="27">
        <v>0.94097222222222221</v>
      </c>
      <c r="C43" s="27">
        <v>0.94097222222222221</v>
      </c>
      <c r="D43" s="27">
        <v>0.98333333333333339</v>
      </c>
      <c r="E43" s="27">
        <v>0.98333333333333339</v>
      </c>
      <c r="F43" s="14" t="s">
        <v>34</v>
      </c>
      <c r="G43" s="14" t="s">
        <v>34</v>
      </c>
      <c r="H43" s="27">
        <v>0.13958333333333334</v>
      </c>
      <c r="I43" s="1"/>
      <c r="J43" s="1"/>
      <c r="K43" s="1"/>
      <c r="L43" s="1"/>
      <c r="M43" s="1"/>
      <c r="N43" s="1"/>
      <c r="O43" s="1"/>
    </row>
    <row r="44" spans="1:15" ht="15.6" customHeight="1" x14ac:dyDescent="0.15">
      <c r="A44" s="39" t="s">
        <v>1</v>
      </c>
      <c r="B44" s="29" t="s">
        <v>47</v>
      </c>
      <c r="C44" s="29" t="s">
        <v>47</v>
      </c>
      <c r="D44" s="29" t="s">
        <v>17</v>
      </c>
      <c r="E44" s="29" t="s">
        <v>17</v>
      </c>
      <c r="F44" s="28" t="s">
        <v>35</v>
      </c>
      <c r="G44" s="28" t="s">
        <v>35</v>
      </c>
      <c r="H44" s="29" t="s">
        <v>29</v>
      </c>
      <c r="J44" s="1"/>
    </row>
  </sheetData>
  <mergeCells count="2">
    <mergeCell ref="A1:O1"/>
    <mergeCell ref="A2:O2"/>
  </mergeCells>
  <phoneticPr fontId="5" type="noConversion"/>
  <printOptions horizontalCentered="1"/>
  <pageMargins left="0.59055118110236227" right="0.23622047244094491" top="0.31496062992125984" bottom="0.39370078740157483" header="0.15748031496062992" footer="0.15748031496062992"/>
  <pageSetup paperSize="9" scale="66" fitToHeight="0" orientation="landscape" cellComments="asDisplayed" r:id="rId1"/>
  <headerFooter alignWithMargins="0">
    <oddFooter>&amp;L&amp;8Trackwork Transport | &amp;D&amp;C&amp;8&amp;F | Page &amp;P of &amp;N&amp;R&amp;G</oddFooter>
  </headerFooter>
  <ignoredErrors>
    <ignoredError sqref="C40:H42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Gosford – Wyong TT </vt:lpstr>
      <vt:lpstr>'Gosford – Wyong TT '!Print_Area</vt:lpstr>
      <vt:lpstr>'Gosford – Wyong TT '!Print_Titles</vt:lpstr>
    </vt:vector>
  </TitlesOfParts>
  <Company>Sydney Trains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John Samaan</cp:lastModifiedBy>
  <cp:lastPrinted>2019-11-19T01:48:52Z</cp:lastPrinted>
  <dcterms:created xsi:type="dcterms:W3CDTF">2002-03-04T02:55:16Z</dcterms:created>
  <dcterms:modified xsi:type="dcterms:W3CDTF">2021-02-08T01:41:33Z</dcterms:modified>
</cp:coreProperties>
</file>